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תקציב 2021\"/>
    </mc:Choice>
  </mc:AlternateContent>
  <xr:revisionPtr revIDLastSave="0" documentId="13_ncr:1_{D61CC813-02CC-415F-896B-2EA82AAF6E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הצעת תקציב 2021" sheetId="20" r:id="rId1"/>
  </sheets>
  <definedNames>
    <definedName name="_xlnm.Print_Area" localSheetId="0">'הצעת תקציב 2021'!$A$1:$Q$216</definedName>
    <definedName name="_xlnm.Print_Titles" localSheetId="0">'הצעת תקציב 2021'!$3:$5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1" i="20" l="1"/>
  <c r="P72" i="20"/>
  <c r="O72" i="20"/>
  <c r="N72" i="20"/>
  <c r="M72" i="20"/>
  <c r="H72" i="20"/>
  <c r="E71" i="20"/>
  <c r="E72" i="20"/>
  <c r="H156" i="20" l="1"/>
  <c r="O28" i="20" l="1"/>
  <c r="N28" i="20"/>
  <c r="P28" i="20" s="1"/>
  <c r="H28" i="20"/>
  <c r="E28" i="20"/>
  <c r="O167" i="20" l="1"/>
  <c r="N167" i="20"/>
  <c r="M167" i="20"/>
  <c r="H167" i="20"/>
  <c r="E167" i="20"/>
  <c r="P167" i="20" l="1"/>
  <c r="M28" i="20"/>
  <c r="O128" i="20" l="1"/>
  <c r="O129" i="20"/>
  <c r="O130" i="20"/>
  <c r="O131" i="20"/>
  <c r="N128" i="20"/>
  <c r="N129" i="20"/>
  <c r="N130" i="20"/>
  <c r="N131" i="20"/>
  <c r="M128" i="20"/>
  <c r="M129" i="20"/>
  <c r="M130" i="20"/>
  <c r="M131" i="20"/>
  <c r="M132" i="20"/>
  <c r="H128" i="20"/>
  <c r="H129" i="20"/>
  <c r="H130" i="20"/>
  <c r="H131" i="20"/>
  <c r="H132" i="20"/>
  <c r="E128" i="20"/>
  <c r="E129" i="20"/>
  <c r="E130" i="20"/>
  <c r="E131" i="20"/>
  <c r="E132" i="20"/>
  <c r="P128" i="20" l="1"/>
  <c r="P129" i="20"/>
  <c r="P131" i="20"/>
  <c r="P130" i="20"/>
  <c r="M44" i="20"/>
  <c r="N44" i="20"/>
  <c r="O44" i="20"/>
  <c r="P44" i="20" s="1"/>
  <c r="H44" i="20"/>
  <c r="E44" i="20"/>
  <c r="O195" i="20" l="1"/>
  <c r="N195" i="20"/>
  <c r="M189" i="20"/>
  <c r="M190" i="20"/>
  <c r="M191" i="20"/>
  <c r="M192" i="20"/>
  <c r="M193" i="20"/>
  <c r="M194" i="20"/>
  <c r="M195" i="20"/>
  <c r="H195" i="20"/>
  <c r="E195" i="20"/>
  <c r="P195" i="20" l="1"/>
  <c r="O138" i="20"/>
  <c r="N138" i="20"/>
  <c r="M138" i="20"/>
  <c r="H138" i="20"/>
  <c r="E138" i="20"/>
  <c r="P138" i="20" l="1"/>
  <c r="H78" i="20"/>
  <c r="O157" i="20" l="1"/>
  <c r="N157" i="20"/>
  <c r="M157" i="20"/>
  <c r="H157" i="20"/>
  <c r="E157" i="20"/>
  <c r="P157" i="20" l="1"/>
  <c r="I214" i="20"/>
  <c r="O18" i="20" l="1"/>
  <c r="N18" i="20"/>
  <c r="E18" i="20"/>
  <c r="P18" i="20" l="1"/>
  <c r="M40" i="20"/>
  <c r="M41" i="20"/>
  <c r="O158" i="20" l="1"/>
  <c r="N158" i="20"/>
  <c r="M158" i="20"/>
  <c r="H158" i="20"/>
  <c r="E158" i="20"/>
  <c r="P158" i="20" l="1"/>
  <c r="O212" i="20"/>
  <c r="O213" i="20"/>
  <c r="N212" i="20"/>
  <c r="N213" i="20"/>
  <c r="M212" i="20"/>
  <c r="M213" i="20"/>
  <c r="H212" i="20"/>
  <c r="H213" i="20"/>
  <c r="E212" i="20"/>
  <c r="E213" i="20"/>
  <c r="O211" i="20"/>
  <c r="N211" i="20"/>
  <c r="M211" i="20"/>
  <c r="K211" i="20"/>
  <c r="J211" i="20"/>
  <c r="H211" i="20"/>
  <c r="E211" i="20"/>
  <c r="P212" i="20" l="1"/>
  <c r="P213" i="20"/>
  <c r="P211" i="20"/>
  <c r="O53" i="20"/>
  <c r="N53" i="20"/>
  <c r="M53" i="20"/>
  <c r="H53" i="20"/>
  <c r="E53" i="20"/>
  <c r="P53" i="20" l="1"/>
  <c r="O10" i="20"/>
  <c r="O11" i="20"/>
  <c r="N10" i="20"/>
  <c r="N11" i="20"/>
  <c r="E10" i="20"/>
  <c r="E11" i="20"/>
  <c r="O85" i="20"/>
  <c r="O86" i="20"/>
  <c r="N85" i="20"/>
  <c r="N86" i="20"/>
  <c r="M85" i="20"/>
  <c r="M86" i="20"/>
  <c r="H85" i="20"/>
  <c r="E85" i="20"/>
  <c r="E86" i="20"/>
  <c r="O58" i="20"/>
  <c r="N58" i="20"/>
  <c r="M58" i="20"/>
  <c r="H58" i="20"/>
  <c r="E58" i="20"/>
  <c r="P11" i="20" l="1"/>
  <c r="P10" i="20"/>
  <c r="P85" i="20"/>
  <c r="P58" i="20"/>
  <c r="M29" i="20"/>
  <c r="M30" i="20"/>
  <c r="O184" i="20" l="1"/>
  <c r="N184" i="20"/>
  <c r="M184" i="20"/>
  <c r="H184" i="20"/>
  <c r="E184" i="20"/>
  <c r="P184" i="20" l="1"/>
  <c r="D169" i="20"/>
  <c r="C169" i="20"/>
  <c r="F169" i="20"/>
  <c r="G169" i="20"/>
  <c r="I169" i="20"/>
  <c r="J169" i="20"/>
  <c r="K169" i="20"/>
  <c r="L169" i="20"/>
  <c r="O133" i="20" l="1"/>
  <c r="N133" i="20"/>
  <c r="M133" i="20"/>
  <c r="H133" i="20"/>
  <c r="E133" i="20"/>
  <c r="O117" i="20"/>
  <c r="N117" i="20"/>
  <c r="M117" i="20"/>
  <c r="H117" i="20"/>
  <c r="E117" i="20"/>
  <c r="P117" i="20" l="1"/>
  <c r="P133" i="20"/>
  <c r="O56" i="20"/>
  <c r="N56" i="20"/>
  <c r="M56" i="20"/>
  <c r="H56" i="20"/>
  <c r="E56" i="20"/>
  <c r="O204" i="20"/>
  <c r="N204" i="20"/>
  <c r="M204" i="20"/>
  <c r="H204" i="20"/>
  <c r="E204" i="20"/>
  <c r="O185" i="20"/>
  <c r="N185" i="20"/>
  <c r="M185" i="20"/>
  <c r="H185" i="20"/>
  <c r="E185" i="20"/>
  <c r="P56" i="20" l="1"/>
  <c r="P204" i="20"/>
  <c r="P185" i="20"/>
  <c r="O116" i="20"/>
  <c r="N116" i="20"/>
  <c r="M116" i="20"/>
  <c r="H116" i="20"/>
  <c r="E116" i="20"/>
  <c r="O50" i="20"/>
  <c r="N50" i="20"/>
  <c r="M50" i="20"/>
  <c r="H50" i="20"/>
  <c r="E50" i="20"/>
  <c r="P116" i="20" l="1"/>
  <c r="P50" i="20"/>
  <c r="O166" i="20"/>
  <c r="N166" i="20"/>
  <c r="M166" i="20"/>
  <c r="H166" i="20"/>
  <c r="E166" i="20"/>
  <c r="P166" i="20" l="1"/>
  <c r="L172" i="20"/>
  <c r="I172" i="20"/>
  <c r="G172" i="20"/>
  <c r="F172" i="20"/>
  <c r="D172" i="20"/>
  <c r="C172" i="20"/>
  <c r="O171" i="20"/>
  <c r="N171" i="20"/>
  <c r="M171" i="20"/>
  <c r="H171" i="20"/>
  <c r="E171" i="20"/>
  <c r="O118" i="20"/>
  <c r="N118" i="20"/>
  <c r="M118" i="20"/>
  <c r="H118" i="20"/>
  <c r="E118" i="20"/>
  <c r="P118" i="20" l="1"/>
  <c r="P171" i="20"/>
  <c r="E100" i="20"/>
  <c r="H100" i="20"/>
  <c r="J100" i="20"/>
  <c r="K100" i="20"/>
  <c r="M100" i="20"/>
  <c r="N100" i="20"/>
  <c r="O100" i="20"/>
  <c r="E78" i="20"/>
  <c r="M78" i="20"/>
  <c r="O78" i="20"/>
  <c r="O198" i="20"/>
  <c r="N198" i="20"/>
  <c r="M198" i="20"/>
  <c r="H198" i="20"/>
  <c r="H199" i="20"/>
  <c r="E198" i="20"/>
  <c r="O152" i="20"/>
  <c r="O153" i="20"/>
  <c r="N152" i="20"/>
  <c r="N153" i="20"/>
  <c r="M152" i="20"/>
  <c r="M153" i="20"/>
  <c r="H152" i="20"/>
  <c r="H153" i="20"/>
  <c r="E152" i="20"/>
  <c r="E153" i="20"/>
  <c r="I119" i="20"/>
  <c r="O99" i="20"/>
  <c r="N99" i="20"/>
  <c r="M99" i="20"/>
  <c r="H99" i="20"/>
  <c r="E99" i="20"/>
  <c r="N78" i="20"/>
  <c r="O15" i="20"/>
  <c r="O16" i="20"/>
  <c r="E15" i="20"/>
  <c r="E16" i="20"/>
  <c r="N16" i="20"/>
  <c r="N15" i="20"/>
  <c r="F20" i="20"/>
  <c r="M36" i="20"/>
  <c r="L102" i="20"/>
  <c r="I102" i="20"/>
  <c r="D102" i="20"/>
  <c r="C102" i="20"/>
  <c r="L214" i="20"/>
  <c r="G214" i="20"/>
  <c r="F214" i="20"/>
  <c r="D214" i="20"/>
  <c r="C214" i="20"/>
  <c r="O210" i="20"/>
  <c r="N210" i="20"/>
  <c r="M210" i="20"/>
  <c r="H210" i="20"/>
  <c r="E210" i="20"/>
  <c r="O209" i="20"/>
  <c r="N209" i="20"/>
  <c r="M209" i="20"/>
  <c r="K209" i="20"/>
  <c r="J209" i="20"/>
  <c r="H209" i="20"/>
  <c r="E209" i="20"/>
  <c r="O208" i="20"/>
  <c r="N208" i="20"/>
  <c r="M208" i="20"/>
  <c r="H208" i="20"/>
  <c r="E208" i="20"/>
  <c r="O207" i="20"/>
  <c r="N207" i="20"/>
  <c r="M207" i="20"/>
  <c r="H207" i="20"/>
  <c r="E207" i="20"/>
  <c r="O206" i="20"/>
  <c r="N206" i="20"/>
  <c r="M206" i="20"/>
  <c r="H206" i="20"/>
  <c r="E206" i="20"/>
  <c r="O205" i="20"/>
  <c r="N205" i="20"/>
  <c r="M205" i="20"/>
  <c r="H205" i="20"/>
  <c r="E205" i="20"/>
  <c r="O203" i="20"/>
  <c r="N203" i="20"/>
  <c r="M203" i="20"/>
  <c r="K203" i="20"/>
  <c r="J203" i="20"/>
  <c r="H203" i="20"/>
  <c r="E203" i="20"/>
  <c r="O202" i="20"/>
  <c r="N202" i="20"/>
  <c r="M202" i="20"/>
  <c r="H202" i="20"/>
  <c r="E202" i="20"/>
  <c r="O201" i="20"/>
  <c r="N201" i="20"/>
  <c r="M201" i="20"/>
  <c r="K201" i="20"/>
  <c r="J201" i="20"/>
  <c r="H201" i="20"/>
  <c r="E201" i="20"/>
  <c r="O200" i="20"/>
  <c r="N200" i="20"/>
  <c r="M200" i="20"/>
  <c r="J200" i="20"/>
  <c r="H200" i="20"/>
  <c r="E200" i="20"/>
  <c r="O199" i="20"/>
  <c r="N199" i="20"/>
  <c r="M199" i="20"/>
  <c r="K199" i="20"/>
  <c r="J199" i="20"/>
  <c r="E199" i="20"/>
  <c r="O197" i="20"/>
  <c r="N197" i="20"/>
  <c r="M197" i="20"/>
  <c r="H197" i="20"/>
  <c r="E197" i="20"/>
  <c r="O196" i="20"/>
  <c r="N196" i="20"/>
  <c r="M196" i="20"/>
  <c r="K196" i="20"/>
  <c r="J196" i="20"/>
  <c r="H196" i="20"/>
  <c r="E196" i="20"/>
  <c r="O194" i="20"/>
  <c r="N194" i="20"/>
  <c r="K194" i="20"/>
  <c r="J194" i="20"/>
  <c r="H194" i="20"/>
  <c r="E194" i="20"/>
  <c r="O193" i="20"/>
  <c r="N193" i="20"/>
  <c r="K193" i="20"/>
  <c r="J193" i="20"/>
  <c r="H193" i="20"/>
  <c r="E193" i="20"/>
  <c r="O192" i="20"/>
  <c r="N192" i="20"/>
  <c r="K192" i="20"/>
  <c r="J192" i="20"/>
  <c r="H192" i="20"/>
  <c r="E192" i="20"/>
  <c r="O191" i="20"/>
  <c r="N191" i="20"/>
  <c r="K191" i="20"/>
  <c r="J191" i="20"/>
  <c r="H191" i="20"/>
  <c r="E191" i="20"/>
  <c r="O190" i="20"/>
  <c r="N190" i="20"/>
  <c r="K190" i="20"/>
  <c r="J190" i="20"/>
  <c r="H190" i="20"/>
  <c r="E190" i="20"/>
  <c r="O189" i="20"/>
  <c r="N189" i="20"/>
  <c r="K189" i="20"/>
  <c r="J189" i="20"/>
  <c r="H189" i="20"/>
  <c r="E189" i="20"/>
  <c r="O188" i="20"/>
  <c r="N188" i="20"/>
  <c r="M188" i="20"/>
  <c r="K188" i="20"/>
  <c r="J188" i="20"/>
  <c r="H188" i="20"/>
  <c r="E188" i="20"/>
  <c r="O187" i="20"/>
  <c r="N187" i="20"/>
  <c r="M187" i="20"/>
  <c r="K187" i="20"/>
  <c r="J187" i="20"/>
  <c r="H187" i="20"/>
  <c r="E187" i="20"/>
  <c r="O186" i="20"/>
  <c r="N186" i="20"/>
  <c r="M186" i="20"/>
  <c r="K186" i="20"/>
  <c r="J186" i="20"/>
  <c r="H186" i="20"/>
  <c r="E186" i="20"/>
  <c r="O183" i="20"/>
  <c r="N183" i="20"/>
  <c r="M183" i="20"/>
  <c r="H183" i="20"/>
  <c r="E183" i="20"/>
  <c r="O182" i="20"/>
  <c r="N182" i="20"/>
  <c r="M182" i="20"/>
  <c r="K182" i="20"/>
  <c r="J182" i="20"/>
  <c r="H182" i="20"/>
  <c r="E182" i="20"/>
  <c r="O181" i="20"/>
  <c r="N181" i="20"/>
  <c r="M181" i="20"/>
  <c r="K181" i="20"/>
  <c r="J181" i="20"/>
  <c r="H181" i="20"/>
  <c r="E181" i="20"/>
  <c r="O180" i="20"/>
  <c r="N180" i="20"/>
  <c r="M180" i="20"/>
  <c r="H180" i="20"/>
  <c r="E180" i="20"/>
  <c r="O179" i="20"/>
  <c r="N179" i="20"/>
  <c r="M179" i="20"/>
  <c r="K179" i="20"/>
  <c r="K214" i="20" s="1"/>
  <c r="J179" i="20"/>
  <c r="H179" i="20"/>
  <c r="E179" i="20"/>
  <c r="L178" i="20"/>
  <c r="I178" i="20"/>
  <c r="G178" i="20"/>
  <c r="F178" i="20"/>
  <c r="D178" i="20"/>
  <c r="C178" i="20"/>
  <c r="O177" i="20"/>
  <c r="N177" i="20"/>
  <c r="M177" i="20"/>
  <c r="K177" i="20"/>
  <c r="K178" i="20" s="1"/>
  <c r="J177" i="20"/>
  <c r="H177" i="20"/>
  <c r="E177" i="20"/>
  <c r="L176" i="20"/>
  <c r="I176" i="20"/>
  <c r="G176" i="20"/>
  <c r="F176" i="20"/>
  <c r="D176" i="20"/>
  <c r="C176" i="20"/>
  <c r="O175" i="20"/>
  <c r="N175" i="20"/>
  <c r="M175" i="20"/>
  <c r="K175" i="20"/>
  <c r="J175" i="20"/>
  <c r="H175" i="20"/>
  <c r="E175" i="20"/>
  <c r="O174" i="20"/>
  <c r="N174" i="20"/>
  <c r="M174" i="20"/>
  <c r="K174" i="20"/>
  <c r="K176" i="20" s="1"/>
  <c r="J174" i="20"/>
  <c r="H174" i="20"/>
  <c r="E174" i="20"/>
  <c r="K172" i="20"/>
  <c r="O168" i="20"/>
  <c r="O169" i="20" s="1"/>
  <c r="N168" i="20"/>
  <c r="N169" i="20" s="1"/>
  <c r="M168" i="20"/>
  <c r="M169" i="20" s="1"/>
  <c r="H168" i="20"/>
  <c r="H169" i="20" s="1"/>
  <c r="E168" i="20"/>
  <c r="E169" i="20" s="1"/>
  <c r="L163" i="20"/>
  <c r="K163" i="20"/>
  <c r="J163" i="20"/>
  <c r="I163" i="20"/>
  <c r="G163" i="20"/>
  <c r="F163" i="20"/>
  <c r="D163" i="20"/>
  <c r="C163" i="20"/>
  <c r="O162" i="20"/>
  <c r="N162" i="20"/>
  <c r="M162" i="20"/>
  <c r="H162" i="20"/>
  <c r="E162" i="20"/>
  <c r="L160" i="20"/>
  <c r="I160" i="20"/>
  <c r="G160" i="20"/>
  <c r="F160" i="20"/>
  <c r="D160" i="20"/>
  <c r="C160" i="20"/>
  <c r="O159" i="20"/>
  <c r="N159" i="20"/>
  <c r="M159" i="20"/>
  <c r="H159" i="20"/>
  <c r="E159" i="20"/>
  <c r="O156" i="20"/>
  <c r="N156" i="20"/>
  <c r="M156" i="20"/>
  <c r="E156" i="20"/>
  <c r="O155" i="20"/>
  <c r="N155" i="20"/>
  <c r="M155" i="20"/>
  <c r="K155" i="20"/>
  <c r="J155" i="20"/>
  <c r="H155" i="20"/>
  <c r="E155" i="20"/>
  <c r="O154" i="20"/>
  <c r="N154" i="20"/>
  <c r="M154" i="20"/>
  <c r="J154" i="20"/>
  <c r="H154" i="20"/>
  <c r="E154" i="20"/>
  <c r="O151" i="20"/>
  <c r="N151" i="20"/>
  <c r="M151" i="20"/>
  <c r="K151" i="20"/>
  <c r="J151" i="20"/>
  <c r="H151" i="20"/>
  <c r="E151" i="20"/>
  <c r="O150" i="20"/>
  <c r="N150" i="20"/>
  <c r="M150" i="20"/>
  <c r="K150" i="20"/>
  <c r="J150" i="20"/>
  <c r="H150" i="20"/>
  <c r="E150" i="20"/>
  <c r="O149" i="20"/>
  <c r="N149" i="20"/>
  <c r="M149" i="20"/>
  <c r="H149" i="20"/>
  <c r="E149" i="20"/>
  <c r="O148" i="20"/>
  <c r="N148" i="20"/>
  <c r="M148" i="20"/>
  <c r="K148" i="20"/>
  <c r="J148" i="20"/>
  <c r="H148" i="20"/>
  <c r="E148" i="20"/>
  <c r="O147" i="20"/>
  <c r="N147" i="20"/>
  <c r="M147" i="20"/>
  <c r="K147" i="20"/>
  <c r="J147" i="20"/>
  <c r="H147" i="20"/>
  <c r="E147" i="20"/>
  <c r="O146" i="20"/>
  <c r="N146" i="20"/>
  <c r="M146" i="20"/>
  <c r="K146" i="20"/>
  <c r="J146" i="20"/>
  <c r="H146" i="20"/>
  <c r="E146" i="20"/>
  <c r="O145" i="20"/>
  <c r="N145" i="20"/>
  <c r="M145" i="20"/>
  <c r="K145" i="20"/>
  <c r="J145" i="20"/>
  <c r="H145" i="20"/>
  <c r="E145" i="20"/>
  <c r="O144" i="20"/>
  <c r="N144" i="20"/>
  <c r="M144" i="20"/>
  <c r="K144" i="20"/>
  <c r="J144" i="20"/>
  <c r="H144" i="20"/>
  <c r="E144" i="20"/>
  <c r="O143" i="20"/>
  <c r="N143" i="20"/>
  <c r="M143" i="20"/>
  <c r="H143" i="20"/>
  <c r="E143" i="20"/>
  <c r="O142" i="20"/>
  <c r="N142" i="20"/>
  <c r="M142" i="20"/>
  <c r="K142" i="20"/>
  <c r="J142" i="20"/>
  <c r="H142" i="20"/>
  <c r="E142" i="20"/>
  <c r="O141" i="20"/>
  <c r="N141" i="20"/>
  <c r="M141" i="20"/>
  <c r="K141" i="20"/>
  <c r="J141" i="20"/>
  <c r="H141" i="20"/>
  <c r="E141" i="20"/>
  <c r="O140" i="20"/>
  <c r="N140" i="20"/>
  <c r="M140" i="20"/>
  <c r="H140" i="20"/>
  <c r="E140" i="20"/>
  <c r="O139" i="20"/>
  <c r="N139" i="20"/>
  <c r="M139" i="20"/>
  <c r="K139" i="20"/>
  <c r="J139" i="20"/>
  <c r="H139" i="20"/>
  <c r="E139" i="20"/>
  <c r="O137" i="20"/>
  <c r="N137" i="20"/>
  <c r="M137" i="20"/>
  <c r="K137" i="20"/>
  <c r="J137" i="20"/>
  <c r="H137" i="20"/>
  <c r="E137" i="20"/>
  <c r="O136" i="20"/>
  <c r="N136" i="20"/>
  <c r="M136" i="20"/>
  <c r="H136" i="20"/>
  <c r="E136" i="20"/>
  <c r="O135" i="20"/>
  <c r="N135" i="20"/>
  <c r="M135" i="20"/>
  <c r="H135" i="20"/>
  <c r="E135" i="20"/>
  <c r="O134" i="20"/>
  <c r="N134" i="20"/>
  <c r="M134" i="20"/>
  <c r="H134" i="20"/>
  <c r="E134" i="20"/>
  <c r="O132" i="20"/>
  <c r="N132" i="20"/>
  <c r="O127" i="20"/>
  <c r="N127" i="20"/>
  <c r="M127" i="20"/>
  <c r="K127" i="20"/>
  <c r="K160" i="20" s="1"/>
  <c r="J127" i="20"/>
  <c r="H127" i="20"/>
  <c r="E127" i="20"/>
  <c r="L125" i="20"/>
  <c r="K125" i="20"/>
  <c r="J125" i="20"/>
  <c r="I125" i="20"/>
  <c r="G125" i="20"/>
  <c r="F125" i="20"/>
  <c r="D125" i="20"/>
  <c r="C125" i="20"/>
  <c r="O124" i="20"/>
  <c r="O125" i="20" s="1"/>
  <c r="N124" i="20"/>
  <c r="N125" i="20" s="1"/>
  <c r="M124" i="20"/>
  <c r="M125" i="20" s="1"/>
  <c r="H124" i="20"/>
  <c r="H125" i="20" s="1"/>
  <c r="E124" i="20"/>
  <c r="E125" i="20" s="1"/>
  <c r="L122" i="20"/>
  <c r="K122" i="20"/>
  <c r="J122" i="20"/>
  <c r="I122" i="20"/>
  <c r="G122" i="20"/>
  <c r="F122" i="20"/>
  <c r="D122" i="20"/>
  <c r="C122" i="20"/>
  <c r="O121" i="20"/>
  <c r="O122" i="20" s="1"/>
  <c r="N121" i="20"/>
  <c r="M121" i="20"/>
  <c r="M122" i="20" s="1"/>
  <c r="H121" i="20"/>
  <c r="H122" i="20" s="1"/>
  <c r="E121" i="20"/>
  <c r="E122" i="20" s="1"/>
  <c r="L119" i="20"/>
  <c r="G119" i="20"/>
  <c r="F119" i="20"/>
  <c r="D119" i="20"/>
  <c r="C119" i="20"/>
  <c r="O115" i="20"/>
  <c r="N115" i="20"/>
  <c r="M115" i="20"/>
  <c r="K115" i="20"/>
  <c r="J115" i="20"/>
  <c r="H115" i="20"/>
  <c r="E115" i="20"/>
  <c r="O114" i="20"/>
  <c r="N114" i="20"/>
  <c r="M114" i="20"/>
  <c r="K114" i="20"/>
  <c r="K119" i="20" s="1"/>
  <c r="J114" i="20"/>
  <c r="H114" i="20"/>
  <c r="E114" i="20"/>
  <c r="L112" i="20"/>
  <c r="K112" i="20"/>
  <c r="J112" i="20"/>
  <c r="I112" i="20"/>
  <c r="G112" i="20"/>
  <c r="F112" i="20"/>
  <c r="D112" i="20"/>
  <c r="C112" i="20"/>
  <c r="O111" i="20"/>
  <c r="N111" i="20"/>
  <c r="M111" i="20"/>
  <c r="H111" i="20"/>
  <c r="E111" i="20"/>
  <c r="O110" i="20"/>
  <c r="N110" i="20"/>
  <c r="M110" i="20"/>
  <c r="H110" i="20"/>
  <c r="E110" i="20"/>
  <c r="O109" i="20"/>
  <c r="N109" i="20"/>
  <c r="M109" i="20"/>
  <c r="H109" i="20"/>
  <c r="E109" i="20"/>
  <c r="O108" i="20"/>
  <c r="N108" i="20"/>
  <c r="M108" i="20"/>
  <c r="H108" i="20"/>
  <c r="E108" i="20"/>
  <c r="O107" i="20"/>
  <c r="N107" i="20"/>
  <c r="M107" i="20"/>
  <c r="H107" i="20"/>
  <c r="E107" i="20"/>
  <c r="O106" i="20"/>
  <c r="N106" i="20"/>
  <c r="M106" i="20"/>
  <c r="H106" i="20"/>
  <c r="E106" i="20"/>
  <c r="O105" i="20"/>
  <c r="N105" i="20"/>
  <c r="M105" i="20"/>
  <c r="H105" i="20"/>
  <c r="E105" i="20"/>
  <c r="O104" i="20"/>
  <c r="N104" i="20"/>
  <c r="M104" i="20"/>
  <c r="H104" i="20"/>
  <c r="E104" i="20"/>
  <c r="G102" i="20"/>
  <c r="F102" i="20"/>
  <c r="O101" i="20"/>
  <c r="N101" i="20"/>
  <c r="M101" i="20"/>
  <c r="K101" i="20"/>
  <c r="J101" i="20"/>
  <c r="H101" i="20"/>
  <c r="E101" i="20"/>
  <c r="O98" i="20"/>
  <c r="N98" i="20"/>
  <c r="M98" i="20"/>
  <c r="H98" i="20"/>
  <c r="E98" i="20"/>
  <c r="O97" i="20"/>
  <c r="N97" i="20"/>
  <c r="M97" i="20"/>
  <c r="H97" i="20"/>
  <c r="E97" i="20"/>
  <c r="O96" i="20"/>
  <c r="N96" i="20"/>
  <c r="M96" i="20"/>
  <c r="H96" i="20"/>
  <c r="E96" i="20"/>
  <c r="O95" i="20"/>
  <c r="N95" i="20"/>
  <c r="M95" i="20"/>
  <c r="K95" i="20"/>
  <c r="J95" i="20"/>
  <c r="H95" i="20"/>
  <c r="E95" i="20"/>
  <c r="O94" i="20"/>
  <c r="N94" i="20"/>
  <c r="M94" i="20"/>
  <c r="H94" i="20"/>
  <c r="E94" i="20"/>
  <c r="O93" i="20"/>
  <c r="N93" i="20"/>
  <c r="M93" i="20"/>
  <c r="K93" i="20"/>
  <c r="K102" i="20" s="1"/>
  <c r="H93" i="20"/>
  <c r="E93" i="20"/>
  <c r="L91" i="20"/>
  <c r="K91" i="20"/>
  <c r="J91" i="20"/>
  <c r="I91" i="20"/>
  <c r="G91" i="20"/>
  <c r="F91" i="20"/>
  <c r="D91" i="20"/>
  <c r="C91" i="20"/>
  <c r="O90" i="20"/>
  <c r="N90" i="20"/>
  <c r="M90" i="20"/>
  <c r="H90" i="20"/>
  <c r="E90" i="20"/>
  <c r="O89" i="20"/>
  <c r="N89" i="20"/>
  <c r="M89" i="20"/>
  <c r="H89" i="20"/>
  <c r="E89" i="20"/>
  <c r="O88" i="20"/>
  <c r="N88" i="20"/>
  <c r="M88" i="20"/>
  <c r="H88" i="20"/>
  <c r="E88" i="20"/>
  <c r="O87" i="20"/>
  <c r="N87" i="20"/>
  <c r="M87" i="20"/>
  <c r="H87" i="20"/>
  <c r="E87" i="20"/>
  <c r="H86" i="20"/>
  <c r="O84" i="20"/>
  <c r="N84" i="20"/>
  <c r="M84" i="20"/>
  <c r="H84" i="20"/>
  <c r="E84" i="20"/>
  <c r="L82" i="20"/>
  <c r="I82" i="20"/>
  <c r="G82" i="20"/>
  <c r="F82" i="20"/>
  <c r="D82" i="20"/>
  <c r="C82" i="20"/>
  <c r="O81" i="20"/>
  <c r="N81" i="20"/>
  <c r="M81" i="20"/>
  <c r="K81" i="20"/>
  <c r="J81" i="20"/>
  <c r="H81" i="20"/>
  <c r="E81" i="20"/>
  <c r="O80" i="20"/>
  <c r="N80" i="20"/>
  <c r="M80" i="20"/>
  <c r="K80" i="20"/>
  <c r="J80" i="20"/>
  <c r="H80" i="20"/>
  <c r="E80" i="20"/>
  <c r="O79" i="20"/>
  <c r="N79" i="20"/>
  <c r="M79" i="20"/>
  <c r="K79" i="20"/>
  <c r="J79" i="20"/>
  <c r="H79" i="20"/>
  <c r="E79" i="20"/>
  <c r="O77" i="20"/>
  <c r="N77" i="20"/>
  <c r="M77" i="20"/>
  <c r="H77" i="20"/>
  <c r="E77" i="20"/>
  <c r="O76" i="20"/>
  <c r="N76" i="20"/>
  <c r="M76" i="20"/>
  <c r="H76" i="20"/>
  <c r="E76" i="20"/>
  <c r="O75" i="20"/>
  <c r="N75" i="20"/>
  <c r="M75" i="20"/>
  <c r="K75" i="20"/>
  <c r="J75" i="20"/>
  <c r="H75" i="20"/>
  <c r="E75" i="20"/>
  <c r="O74" i="20"/>
  <c r="N74" i="20"/>
  <c r="M74" i="20"/>
  <c r="H74" i="20"/>
  <c r="E74" i="20"/>
  <c r="O73" i="20"/>
  <c r="N73" i="20"/>
  <c r="M73" i="20"/>
  <c r="K73" i="20"/>
  <c r="J73" i="20"/>
  <c r="H73" i="20"/>
  <c r="E73" i="20"/>
  <c r="O71" i="20"/>
  <c r="N71" i="20"/>
  <c r="M71" i="20"/>
  <c r="H71" i="20"/>
  <c r="O70" i="20"/>
  <c r="N70" i="20"/>
  <c r="M70" i="20"/>
  <c r="H70" i="20"/>
  <c r="E70" i="20"/>
  <c r="O69" i="20"/>
  <c r="N69" i="20"/>
  <c r="M69" i="20"/>
  <c r="K69" i="20"/>
  <c r="J69" i="20"/>
  <c r="H69" i="20"/>
  <c r="E69" i="20"/>
  <c r="O68" i="20"/>
  <c r="N68" i="20"/>
  <c r="M68" i="20"/>
  <c r="K68" i="20"/>
  <c r="J68" i="20"/>
  <c r="H68" i="20"/>
  <c r="E68" i="20"/>
  <c r="O67" i="20"/>
  <c r="N67" i="20"/>
  <c r="M67" i="20"/>
  <c r="K67" i="20"/>
  <c r="J67" i="20"/>
  <c r="H67" i="20"/>
  <c r="E67" i="20"/>
  <c r="O66" i="20"/>
  <c r="N66" i="20"/>
  <c r="M66" i="20"/>
  <c r="K66" i="20"/>
  <c r="J66" i="20"/>
  <c r="H66" i="20"/>
  <c r="E66" i="20"/>
  <c r="O65" i="20"/>
  <c r="N65" i="20"/>
  <c r="M65" i="20"/>
  <c r="H65" i="20"/>
  <c r="E65" i="20"/>
  <c r="O64" i="20"/>
  <c r="N64" i="20"/>
  <c r="M64" i="20"/>
  <c r="K64" i="20"/>
  <c r="K82" i="20" s="1"/>
  <c r="J64" i="20"/>
  <c r="H64" i="20"/>
  <c r="E64" i="20"/>
  <c r="L62" i="20"/>
  <c r="I62" i="20"/>
  <c r="G62" i="20"/>
  <c r="F62" i="20"/>
  <c r="D62" i="20"/>
  <c r="C62" i="20"/>
  <c r="O61" i="20"/>
  <c r="N61" i="20"/>
  <c r="M61" i="20"/>
  <c r="H61" i="20"/>
  <c r="E61" i="20"/>
  <c r="O60" i="20"/>
  <c r="N60" i="20"/>
  <c r="M60" i="20"/>
  <c r="K60" i="20"/>
  <c r="J60" i="20"/>
  <c r="H60" i="20"/>
  <c r="E60" i="20"/>
  <c r="O59" i="20"/>
  <c r="N59" i="20"/>
  <c r="M59" i="20"/>
  <c r="K59" i="20"/>
  <c r="J59" i="20"/>
  <c r="H59" i="20"/>
  <c r="E59" i="20"/>
  <c r="O57" i="20"/>
  <c r="N57" i="20"/>
  <c r="M57" i="20"/>
  <c r="K57" i="20"/>
  <c r="H57" i="20"/>
  <c r="E57" i="20"/>
  <c r="O55" i="20"/>
  <c r="N55" i="20"/>
  <c r="M55" i="20"/>
  <c r="K55" i="20"/>
  <c r="J55" i="20"/>
  <c r="H55" i="20"/>
  <c r="E55" i="20"/>
  <c r="O54" i="20"/>
  <c r="N54" i="20"/>
  <c r="M54" i="20"/>
  <c r="K54" i="20"/>
  <c r="K62" i="20" s="1"/>
  <c r="J54" i="20"/>
  <c r="H54" i="20"/>
  <c r="E54" i="20"/>
  <c r="O52" i="20"/>
  <c r="N52" i="20"/>
  <c r="M52" i="20"/>
  <c r="H52" i="20"/>
  <c r="E52" i="20"/>
  <c r="O51" i="20"/>
  <c r="N51" i="20"/>
  <c r="M51" i="20"/>
  <c r="H51" i="20"/>
  <c r="E51" i="20"/>
  <c r="O49" i="20"/>
  <c r="N49" i="20"/>
  <c r="M49" i="20"/>
  <c r="H49" i="20"/>
  <c r="E49" i="20"/>
  <c r="L47" i="20"/>
  <c r="I47" i="20"/>
  <c r="G47" i="20"/>
  <c r="F47" i="20"/>
  <c r="D47" i="20"/>
  <c r="C47" i="20"/>
  <c r="O46" i="20"/>
  <c r="N46" i="20"/>
  <c r="M46" i="20"/>
  <c r="K46" i="20"/>
  <c r="J46" i="20"/>
  <c r="H46" i="20"/>
  <c r="E46" i="20"/>
  <c r="O45" i="20"/>
  <c r="N45" i="20"/>
  <c r="M45" i="20"/>
  <c r="K45" i="20"/>
  <c r="J45" i="20"/>
  <c r="H45" i="20"/>
  <c r="E45" i="20"/>
  <c r="O43" i="20"/>
  <c r="N43" i="20"/>
  <c r="M43" i="20"/>
  <c r="H43" i="20"/>
  <c r="E43" i="20"/>
  <c r="O42" i="20"/>
  <c r="N42" i="20"/>
  <c r="M42" i="20"/>
  <c r="H42" i="20"/>
  <c r="E42" i="20"/>
  <c r="O41" i="20"/>
  <c r="N41" i="20"/>
  <c r="H41" i="20"/>
  <c r="E41" i="20"/>
  <c r="O40" i="20"/>
  <c r="N40" i="20"/>
  <c r="K40" i="20"/>
  <c r="J40" i="20"/>
  <c r="H40" i="20"/>
  <c r="E40" i="20"/>
  <c r="O39" i="20"/>
  <c r="N39" i="20"/>
  <c r="M39" i="20"/>
  <c r="H39" i="20"/>
  <c r="E39" i="20"/>
  <c r="O38" i="20"/>
  <c r="N38" i="20"/>
  <c r="M38" i="20"/>
  <c r="K38" i="20"/>
  <c r="J38" i="20"/>
  <c r="H38" i="20"/>
  <c r="E38" i="20"/>
  <c r="O37" i="20"/>
  <c r="N37" i="20"/>
  <c r="M37" i="20"/>
  <c r="H37" i="20"/>
  <c r="E37" i="20"/>
  <c r="O36" i="20"/>
  <c r="N36" i="20"/>
  <c r="K36" i="20"/>
  <c r="J36" i="20"/>
  <c r="H36" i="20"/>
  <c r="E36" i="20"/>
  <c r="O35" i="20"/>
  <c r="N35" i="20"/>
  <c r="M35" i="20"/>
  <c r="K35" i="20"/>
  <c r="K47" i="20" s="1"/>
  <c r="J35" i="20"/>
  <c r="H35" i="20"/>
  <c r="E35" i="20"/>
  <c r="L33" i="20"/>
  <c r="I33" i="20"/>
  <c r="G33" i="20"/>
  <c r="F33" i="20"/>
  <c r="D33" i="20"/>
  <c r="C33" i="20"/>
  <c r="O32" i="20"/>
  <c r="N32" i="20"/>
  <c r="M32" i="20"/>
  <c r="H32" i="20"/>
  <c r="E32" i="20"/>
  <c r="O31" i="20"/>
  <c r="N31" i="20"/>
  <c r="M31" i="20"/>
  <c r="K31" i="20"/>
  <c r="J31" i="20"/>
  <c r="H31" i="20"/>
  <c r="E31" i="20"/>
  <c r="O30" i="20"/>
  <c r="N30" i="20"/>
  <c r="K30" i="20"/>
  <c r="J30" i="20"/>
  <c r="H30" i="20"/>
  <c r="E30" i="20"/>
  <c r="O29" i="20"/>
  <c r="N29" i="20"/>
  <c r="H29" i="20"/>
  <c r="E29" i="20"/>
  <c r="O27" i="20"/>
  <c r="N27" i="20"/>
  <c r="M27" i="20"/>
  <c r="K27" i="20"/>
  <c r="J27" i="20"/>
  <c r="H27" i="20"/>
  <c r="E27" i="20"/>
  <c r="O26" i="20"/>
  <c r="N26" i="20"/>
  <c r="M26" i="20"/>
  <c r="K26" i="20"/>
  <c r="J26" i="20"/>
  <c r="H26" i="20"/>
  <c r="E26" i="20"/>
  <c r="O25" i="20"/>
  <c r="N25" i="20"/>
  <c r="M25" i="20"/>
  <c r="H25" i="20"/>
  <c r="E25" i="20"/>
  <c r="O24" i="20"/>
  <c r="N24" i="20"/>
  <c r="M24" i="20"/>
  <c r="H24" i="20"/>
  <c r="E24" i="20"/>
  <c r="O23" i="20"/>
  <c r="N23" i="20"/>
  <c r="M23" i="20"/>
  <c r="H23" i="20"/>
  <c r="E23" i="20"/>
  <c r="O22" i="20"/>
  <c r="N22" i="20"/>
  <c r="M22" i="20"/>
  <c r="K22" i="20"/>
  <c r="K33" i="20" s="1"/>
  <c r="J22" i="20"/>
  <c r="H22" i="20"/>
  <c r="E22" i="20"/>
  <c r="M20" i="20"/>
  <c r="L20" i="20"/>
  <c r="I20" i="20"/>
  <c r="H20" i="20"/>
  <c r="D20" i="20"/>
  <c r="C20" i="20"/>
  <c r="O19" i="20"/>
  <c r="N19" i="20"/>
  <c r="K19" i="20"/>
  <c r="J19" i="20"/>
  <c r="E19" i="20"/>
  <c r="O17" i="20"/>
  <c r="N17" i="20"/>
  <c r="E17" i="20"/>
  <c r="O14" i="20"/>
  <c r="N14" i="20"/>
  <c r="E14" i="20"/>
  <c r="O13" i="20"/>
  <c r="N13" i="20"/>
  <c r="E13" i="20"/>
  <c r="O12" i="20"/>
  <c r="K12" i="20"/>
  <c r="J12" i="20"/>
  <c r="E12" i="20"/>
  <c r="O9" i="20"/>
  <c r="N9" i="20"/>
  <c r="E9" i="20"/>
  <c r="O8" i="20"/>
  <c r="N8" i="20"/>
  <c r="E8" i="20"/>
  <c r="O7" i="20"/>
  <c r="N7" i="20"/>
  <c r="K7" i="20"/>
  <c r="K20" i="20" s="1"/>
  <c r="J7" i="20"/>
  <c r="E7" i="20"/>
  <c r="N12" i="20"/>
  <c r="P43" i="20" l="1"/>
  <c r="P186" i="20"/>
  <c r="P207" i="20"/>
  <c r="G215" i="20"/>
  <c r="L215" i="20"/>
  <c r="K215" i="20"/>
  <c r="P179" i="20"/>
  <c r="C215" i="20"/>
  <c r="D215" i="20"/>
  <c r="I215" i="20"/>
  <c r="F215" i="20"/>
  <c r="P188" i="20"/>
  <c r="P196" i="20"/>
  <c r="P198" i="20"/>
  <c r="P94" i="20"/>
  <c r="P177" i="20"/>
  <c r="P191" i="20"/>
  <c r="P208" i="20"/>
  <c r="P210" i="20"/>
  <c r="P13" i="20"/>
  <c r="P38" i="20"/>
  <c r="P98" i="20"/>
  <c r="P192" i="20"/>
  <c r="P209" i="20"/>
  <c r="P187" i="20"/>
  <c r="P200" i="20"/>
  <c r="P202" i="20"/>
  <c r="P205" i="20"/>
  <c r="P12" i="20"/>
  <c r="P108" i="20"/>
  <c r="P14" i="20"/>
  <c r="P75" i="20"/>
  <c r="P87" i="20"/>
  <c r="P156" i="20"/>
  <c r="H163" i="20"/>
  <c r="N163" i="20"/>
  <c r="P139" i="20"/>
  <c r="P154" i="20"/>
  <c r="P96" i="20"/>
  <c r="P104" i="20"/>
  <c r="P159" i="20"/>
  <c r="P162" i="20"/>
  <c r="P163" i="20" s="1"/>
  <c r="P181" i="20"/>
  <c r="P183" i="20"/>
  <c r="P8" i="20"/>
  <c r="P201" i="20"/>
  <c r="P203" i="20"/>
  <c r="P17" i="20"/>
  <c r="P141" i="20"/>
  <c r="P175" i="20"/>
  <c r="P86" i="20"/>
  <c r="P189" i="20"/>
  <c r="J62" i="20"/>
  <c r="P90" i="20"/>
  <c r="P74" i="20"/>
  <c r="P88" i="20"/>
  <c r="P114" i="20"/>
  <c r="P199" i="20"/>
  <c r="P79" i="20"/>
  <c r="P67" i="20"/>
  <c r="P110" i="20"/>
  <c r="M178" i="20"/>
  <c r="P180" i="20"/>
  <c r="P15" i="20"/>
  <c r="C164" i="20"/>
  <c r="P127" i="20"/>
  <c r="P147" i="20"/>
  <c r="P152" i="20"/>
  <c r="P136" i="20"/>
  <c r="P29" i="20"/>
  <c r="G164" i="20"/>
  <c r="P24" i="20"/>
  <c r="P134" i="20"/>
  <c r="P144" i="20"/>
  <c r="P155" i="20"/>
  <c r="P193" i="20"/>
  <c r="P26" i="20"/>
  <c r="P142" i="20"/>
  <c r="P132" i="20"/>
  <c r="P146" i="20"/>
  <c r="H178" i="20"/>
  <c r="N176" i="20"/>
  <c r="P190" i="20"/>
  <c r="E176" i="20"/>
  <c r="P55" i="20"/>
  <c r="J102" i="20"/>
  <c r="J119" i="20"/>
  <c r="J176" i="20"/>
  <c r="O214" i="20"/>
  <c r="N214" i="20"/>
  <c r="O163" i="20"/>
  <c r="P197" i="20"/>
  <c r="J178" i="20"/>
  <c r="M214" i="20"/>
  <c r="J214" i="20"/>
  <c r="E214" i="20"/>
  <c r="H214" i="20"/>
  <c r="P16" i="20"/>
  <c r="O102" i="20"/>
  <c r="P194" i="20"/>
  <c r="P84" i="20"/>
  <c r="H176" i="20"/>
  <c r="O178" i="20"/>
  <c r="J160" i="20"/>
  <c r="D164" i="20"/>
  <c r="M163" i="20"/>
  <c r="H172" i="20"/>
  <c r="P121" i="20"/>
  <c r="P122" i="20" s="1"/>
  <c r="M172" i="20"/>
  <c r="P9" i="20"/>
  <c r="P30" i="20"/>
  <c r="P37" i="20"/>
  <c r="P41" i="20"/>
  <c r="P46" i="20"/>
  <c r="M112" i="20"/>
  <c r="H112" i="20"/>
  <c r="P23" i="20"/>
  <c r="P27" i="20"/>
  <c r="P39" i="20"/>
  <c r="P80" i="20"/>
  <c r="P97" i="20"/>
  <c r="P105" i="20"/>
  <c r="K164" i="20"/>
  <c r="P145" i="20"/>
  <c r="P153" i="20"/>
  <c r="N33" i="20"/>
  <c r="N122" i="20"/>
  <c r="E172" i="20"/>
  <c r="P52" i="20"/>
  <c r="P60" i="20"/>
  <c r="P101" i="20"/>
  <c r="M119" i="20"/>
  <c r="E178" i="20"/>
  <c r="F164" i="20"/>
  <c r="I164" i="20"/>
  <c r="E163" i="20"/>
  <c r="P206" i="20"/>
  <c r="P25" i="20"/>
  <c r="P148" i="20"/>
  <c r="P150" i="20"/>
  <c r="N172" i="20"/>
  <c r="P99" i="20"/>
  <c r="O172" i="20"/>
  <c r="P174" i="20"/>
  <c r="M176" i="20"/>
  <c r="J82" i="20"/>
  <c r="H62" i="20"/>
  <c r="P66" i="20"/>
  <c r="N102" i="20"/>
  <c r="P149" i="20"/>
  <c r="J172" i="20"/>
  <c r="J20" i="20"/>
  <c r="J33" i="20"/>
  <c r="P182" i="20"/>
  <c r="J47" i="20"/>
  <c r="P54" i="20"/>
  <c r="P76" i="20"/>
  <c r="P137" i="20"/>
  <c r="P140" i="20"/>
  <c r="P151" i="20"/>
  <c r="P111" i="20"/>
  <c r="P22" i="20"/>
  <c r="P68" i="20"/>
  <c r="P81" i="20"/>
  <c r="P89" i="20"/>
  <c r="P93" i="20"/>
  <c r="P95" i="20"/>
  <c r="P109" i="20"/>
  <c r="P168" i="20"/>
  <c r="P169" i="20" s="1"/>
  <c r="N119" i="20"/>
  <c r="H102" i="20"/>
  <c r="M33" i="20"/>
  <c r="P42" i="20"/>
  <c r="P57" i="20"/>
  <c r="P73" i="20"/>
  <c r="P77" i="20"/>
  <c r="E112" i="20"/>
  <c r="O160" i="20"/>
  <c r="P143" i="20"/>
  <c r="P100" i="20"/>
  <c r="P31" i="20"/>
  <c r="P36" i="20"/>
  <c r="P65" i="20"/>
  <c r="P106" i="20"/>
  <c r="P78" i="20"/>
  <c r="H47" i="20"/>
  <c r="E160" i="20"/>
  <c r="E47" i="20"/>
  <c r="P115" i="20"/>
  <c r="H160" i="20"/>
  <c r="M160" i="20"/>
  <c r="H82" i="20"/>
  <c r="M91" i="20"/>
  <c r="H91" i="20"/>
  <c r="N47" i="20"/>
  <c r="P45" i="20"/>
  <c r="P51" i="20"/>
  <c r="M62" i="20"/>
  <c r="P19" i="20"/>
  <c r="P40" i="20"/>
  <c r="P7" i="20"/>
  <c r="N20" i="20"/>
  <c r="O119" i="20"/>
  <c r="E119" i="20"/>
  <c r="M47" i="20"/>
  <c r="P32" i="20"/>
  <c r="P49" i="20"/>
  <c r="P69" i="20"/>
  <c r="H119" i="20"/>
  <c r="M82" i="20"/>
  <c r="E33" i="20"/>
  <c r="O47" i="20"/>
  <c r="E62" i="20"/>
  <c r="P59" i="20"/>
  <c r="P61" i="20"/>
  <c r="O112" i="20"/>
  <c r="P64" i="20"/>
  <c r="M102" i="20"/>
  <c r="E82" i="20"/>
  <c r="E91" i="20"/>
  <c r="E102" i="20"/>
  <c r="P70" i="20"/>
  <c r="H33" i="20"/>
  <c r="E20" i="20"/>
  <c r="N62" i="20"/>
  <c r="N178" i="20"/>
  <c r="O62" i="20"/>
  <c r="P124" i="20"/>
  <c r="P125" i="20" s="1"/>
  <c r="N112" i="20"/>
  <c r="O176" i="20"/>
  <c r="L164" i="20"/>
  <c r="N91" i="20"/>
  <c r="O33" i="20"/>
  <c r="P35" i="20"/>
  <c r="O20" i="20"/>
  <c r="O82" i="20"/>
  <c r="O91" i="20"/>
  <c r="P107" i="20"/>
  <c r="N160" i="20"/>
  <c r="P135" i="20"/>
  <c r="N82" i="20"/>
  <c r="E215" i="20" l="1"/>
  <c r="N215" i="20"/>
  <c r="H215" i="20"/>
  <c r="M215" i="20"/>
  <c r="O215" i="20"/>
  <c r="J215" i="20"/>
  <c r="P172" i="20"/>
  <c r="P214" i="20"/>
  <c r="E216" i="20"/>
  <c r="P178" i="20"/>
  <c r="H216" i="20"/>
  <c r="P91" i="20"/>
  <c r="J164" i="20"/>
  <c r="P20" i="20"/>
  <c r="P62" i="20"/>
  <c r="E164" i="20"/>
  <c r="P119" i="20"/>
  <c r="P176" i="20"/>
  <c r="M164" i="20"/>
  <c r="P102" i="20"/>
  <c r="P33" i="20"/>
  <c r="P112" i="20"/>
  <c r="O164" i="20"/>
  <c r="P82" i="20"/>
  <c r="P47" i="20"/>
  <c r="P160" i="20"/>
  <c r="H164" i="20"/>
  <c r="M216" i="20"/>
  <c r="N164" i="20"/>
  <c r="P215" i="20" l="1"/>
  <c r="P164" i="20"/>
</calcChain>
</file>

<file path=xl/sharedStrings.xml><?xml version="1.0" encoding="utf-8"?>
<sst xmlns="http://schemas.openxmlformats.org/spreadsheetml/2006/main" count="300" uniqueCount="278">
  <si>
    <t xml:space="preserve">פרקים </t>
  </si>
  <si>
    <t>ביצוע</t>
  </si>
  <si>
    <t>שק</t>
  </si>
  <si>
    <t xml:space="preserve">תקבולים בלתי מיועדים </t>
  </si>
  <si>
    <t xml:space="preserve">ארנונה </t>
  </si>
  <si>
    <t>מענק לאיזון</t>
  </si>
  <si>
    <t xml:space="preserve">היטל ביוב </t>
  </si>
  <si>
    <t>סה"כ תק' בלתי מיועדים</t>
  </si>
  <si>
    <t xml:space="preserve">מינהלה מ.כספי מימון ומלוות </t>
  </si>
  <si>
    <t xml:space="preserve">הנהלה </t>
  </si>
  <si>
    <t xml:space="preserve">דובר + עיתון </t>
  </si>
  <si>
    <t xml:space="preserve">מזכירות </t>
  </si>
  <si>
    <t xml:space="preserve">מיחשוב </t>
  </si>
  <si>
    <t xml:space="preserve">מינהל כספי </t>
  </si>
  <si>
    <t xml:space="preserve">הוצאות מימון </t>
  </si>
  <si>
    <t xml:space="preserve">פרעון מלוות </t>
  </si>
  <si>
    <t xml:space="preserve">תברואה </t>
  </si>
  <si>
    <t xml:space="preserve">שרותים מקומיים </t>
  </si>
  <si>
    <t xml:space="preserve">איסוף אשפה </t>
  </si>
  <si>
    <t>אתר דיה / מ.הביטחון</t>
  </si>
  <si>
    <t xml:space="preserve">אתר דיה משתמשים </t>
  </si>
  <si>
    <t xml:space="preserve">פיקוח וטרינרי </t>
  </si>
  <si>
    <t xml:space="preserve">הדברת מזיקים </t>
  </si>
  <si>
    <t xml:space="preserve">סה"כ תברואה </t>
  </si>
  <si>
    <t xml:space="preserve">ביטחון </t>
  </si>
  <si>
    <t xml:space="preserve"> </t>
  </si>
  <si>
    <t xml:space="preserve">רבש"צ </t>
  </si>
  <si>
    <t xml:space="preserve">הג"א </t>
  </si>
  <si>
    <t xml:space="preserve">מל"ח פס"ח </t>
  </si>
  <si>
    <t xml:space="preserve">מרכיבי הגמ"ר </t>
  </si>
  <si>
    <t xml:space="preserve">סה"כ ביטחון </t>
  </si>
  <si>
    <t xml:space="preserve">מטה בטיחות בתעבורה </t>
  </si>
  <si>
    <t xml:space="preserve">גנים ונטיעות </t>
  </si>
  <si>
    <t xml:space="preserve">בתי קברות </t>
  </si>
  <si>
    <t xml:space="preserve">הכנסות שונות </t>
  </si>
  <si>
    <t>ר.ניקוז</t>
  </si>
  <si>
    <t xml:space="preserve">סה"כ שרותים מקומיים </t>
  </si>
  <si>
    <t xml:space="preserve">קייטנות גני ילדים </t>
  </si>
  <si>
    <t>פעוטון נצרים</t>
  </si>
  <si>
    <t xml:space="preserve">חינוך כללי </t>
  </si>
  <si>
    <t xml:space="preserve">מינהל חינוך </t>
  </si>
  <si>
    <t>גן שייח</t>
  </si>
  <si>
    <t xml:space="preserve">סל תרבות </t>
  </si>
  <si>
    <t xml:space="preserve">תקציב עזר סל תרבות </t>
  </si>
  <si>
    <t>תיקשוב ומיחשוב</t>
  </si>
  <si>
    <t xml:space="preserve">שמירה בבי"ס </t>
  </si>
  <si>
    <t xml:space="preserve">קב"ט בי"ס </t>
  </si>
  <si>
    <t>מרכז טיפול מיוחד</t>
  </si>
  <si>
    <t xml:space="preserve">הסעות מורים </t>
  </si>
  <si>
    <t xml:space="preserve">סה"כ חינוך כללי </t>
  </si>
  <si>
    <t xml:space="preserve">חינוך משלים </t>
  </si>
  <si>
    <t>סה"כ חנוך משלים</t>
  </si>
  <si>
    <t>סה"כ תרבות ואולם</t>
  </si>
  <si>
    <t xml:space="preserve">ספריות </t>
  </si>
  <si>
    <t>ספרית דקל</t>
  </si>
  <si>
    <t xml:space="preserve">סה"כ ספריות </t>
  </si>
  <si>
    <t xml:space="preserve">בריאות כללי </t>
  </si>
  <si>
    <t xml:space="preserve">מרכז רפואי </t>
  </si>
  <si>
    <t xml:space="preserve">רווחה כללי </t>
  </si>
  <si>
    <t xml:space="preserve">דת </t>
  </si>
  <si>
    <t xml:space="preserve">קליטה </t>
  </si>
  <si>
    <t>מים</t>
  </si>
  <si>
    <t>רישום נכסים</t>
  </si>
  <si>
    <t xml:space="preserve">ת.עזר אחזקה </t>
  </si>
  <si>
    <t>קניין</t>
  </si>
  <si>
    <t xml:space="preserve">שכר גורמי חוץ </t>
  </si>
  <si>
    <t xml:space="preserve">פנסיה    </t>
  </si>
  <si>
    <t xml:space="preserve">סה"כ </t>
  </si>
  <si>
    <t xml:space="preserve">סה"כ כללי </t>
  </si>
  <si>
    <t xml:space="preserve"> אש"ח </t>
  </si>
  <si>
    <t xml:space="preserve">י.אסטרטגית </t>
  </si>
  <si>
    <t xml:space="preserve">מינהל גיל הרך </t>
  </si>
  <si>
    <t>שפ"ח -ש.פסיכולוגי</t>
  </si>
  <si>
    <t xml:space="preserve">קבסים </t>
  </si>
  <si>
    <t xml:space="preserve">מדור נוער </t>
  </si>
  <si>
    <t xml:space="preserve">מצב חירום </t>
  </si>
  <si>
    <t xml:space="preserve">לתקציב </t>
  </si>
  <si>
    <t>מהנדס הרשות  מינהלה</t>
  </si>
  <si>
    <t xml:space="preserve">מצויינות </t>
  </si>
  <si>
    <t>סיכה ומוסך</t>
  </si>
  <si>
    <t xml:space="preserve">הנחות ארנונה </t>
  </si>
  <si>
    <t xml:space="preserve">היטל הטמנה </t>
  </si>
  <si>
    <t>סיכה תקציב עזר</t>
  </si>
  <si>
    <t>מעברים</t>
  </si>
  <si>
    <t>ס"ה ריכוז חינוך</t>
  </si>
  <si>
    <t xml:space="preserve">ועדה לאיכות הסביבה </t>
  </si>
  <si>
    <t xml:space="preserve">השתתפויות </t>
  </si>
  <si>
    <t xml:space="preserve">תמיכות </t>
  </si>
  <si>
    <t xml:space="preserve">י.אטרטגית </t>
  </si>
  <si>
    <t xml:space="preserve">תיירות </t>
  </si>
  <si>
    <t xml:space="preserve">צמיחה דמוגרפית </t>
  </si>
  <si>
    <t xml:space="preserve">סה"כ י.אסטרטגית </t>
  </si>
  <si>
    <t xml:space="preserve">נופי הבשור </t>
  </si>
  <si>
    <t xml:space="preserve">אחזקת נכסים </t>
  </si>
  <si>
    <t xml:space="preserve">ביטוח </t>
  </si>
  <si>
    <t xml:space="preserve">פיצויים </t>
  </si>
  <si>
    <t>מבקר המועצה</t>
  </si>
  <si>
    <t>מכון הידרותרפיה</t>
  </si>
  <si>
    <t>מינהל ביטחון</t>
  </si>
  <si>
    <t>יד לבנים</t>
  </si>
  <si>
    <t>ספריה ידעכול</t>
  </si>
  <si>
    <t xml:space="preserve">חינוך גיל הרך </t>
  </si>
  <si>
    <t>סה"כ חינוך גיל הרך</t>
  </si>
  <si>
    <t>בתי ספר יסודיים</t>
  </si>
  <si>
    <t xml:space="preserve">בית ספר חטיבה עליונה </t>
  </si>
  <si>
    <t xml:space="preserve">סה"כ חטיבה עליונה </t>
  </si>
  <si>
    <t xml:space="preserve">חינוך בילתי פורמלי </t>
  </si>
  <si>
    <t xml:space="preserve">סה"כ חינוך בילתי פורמלי </t>
  </si>
  <si>
    <t xml:space="preserve">פ  ע  ו  ל  ו  ת </t>
  </si>
  <si>
    <t xml:space="preserve">השתתפות לפסטיבלים </t>
  </si>
  <si>
    <t>מעמד האישה</t>
  </si>
  <si>
    <t>פעוטון נווה</t>
  </si>
  <si>
    <t>גני ילדים קיבוצים</t>
  </si>
  <si>
    <t>פעוטון שלומית</t>
  </si>
  <si>
    <t xml:space="preserve">גני ילדים מושבים </t>
  </si>
  <si>
    <t>גנים בחלוציות</t>
  </si>
  <si>
    <t>מוסדות חלוצה</t>
  </si>
  <si>
    <t>סה"כ חינוך יסודי</t>
  </si>
  <si>
    <t>התחלה טובה - תוכנית לאומית</t>
  </si>
  <si>
    <t>חדרי שלווה - תוכנית לאומית</t>
  </si>
  <si>
    <t>מרכז למידה - מ.ל.ה</t>
  </si>
  <si>
    <t xml:space="preserve">ברכות ציבוריות </t>
  </si>
  <si>
    <t xml:space="preserve">הוצאות בילתי צפויות </t>
  </si>
  <si>
    <t xml:space="preserve">קרן אגרת ביוב </t>
  </si>
  <si>
    <t>הסעות בי"ס של החופש הגדול</t>
  </si>
  <si>
    <t>התקשרות שפ"ח</t>
  </si>
  <si>
    <t xml:space="preserve">פנימיית חקלאות חלוצי הדרום </t>
  </si>
  <si>
    <t xml:space="preserve">טיפול בגזם גנני </t>
  </si>
  <si>
    <t xml:space="preserve"> איכות הסביבה </t>
  </si>
  <si>
    <t xml:space="preserve">ו.חקלאית משותפת </t>
  </si>
  <si>
    <t xml:space="preserve">ו.חקלאית </t>
  </si>
  <si>
    <t>נוה אשכול  - מ.הרווחה</t>
  </si>
  <si>
    <t xml:space="preserve">נווה אשכול - השתתפות </t>
  </si>
  <si>
    <t xml:space="preserve">העצמה קהילתית </t>
  </si>
  <si>
    <t xml:space="preserve">גני ילדים צהרונים </t>
  </si>
  <si>
    <t xml:space="preserve">בריאות השן </t>
  </si>
  <si>
    <t xml:space="preserve">הפרשה לביגוד והבראה </t>
  </si>
  <si>
    <t xml:space="preserve">שיפוי הנחות ארנונה ע.עזה </t>
  </si>
  <si>
    <t>ת  ק  ב  ו  ל  י   ם</t>
  </si>
  <si>
    <t xml:space="preserve">ש  כ  ר  </t>
  </si>
  <si>
    <t xml:space="preserve">הגדלה /הקטנה </t>
  </si>
  <si>
    <t xml:space="preserve">בתקציב </t>
  </si>
  <si>
    <t xml:space="preserve">עודפות </t>
  </si>
  <si>
    <t xml:space="preserve">הועדה לאיכות הסביבה </t>
  </si>
  <si>
    <t xml:space="preserve">מינהל גיל הרך -מעג"ן </t>
  </si>
  <si>
    <t>ס"ה חינוך חלוציות</t>
  </si>
  <si>
    <t>חינוך חלוציות</t>
  </si>
  <si>
    <t xml:space="preserve">חשמל סולארי </t>
  </si>
  <si>
    <t xml:space="preserve">שיפכי תעשיה </t>
  </si>
  <si>
    <t xml:space="preserve">בי"ס נועם נצרים -בנות </t>
  </si>
  <si>
    <t xml:space="preserve">בי"ס נועם נצרים -בנים </t>
  </si>
  <si>
    <t xml:space="preserve">מענק בטחון עוטף עזה </t>
  </si>
  <si>
    <t xml:space="preserve">ארנונה שנים קודמות </t>
  </si>
  <si>
    <t xml:space="preserve">בחירות </t>
  </si>
  <si>
    <t xml:space="preserve">פנסיה משונות </t>
  </si>
  <si>
    <t xml:space="preserve">השתתפות לתברים </t>
  </si>
  <si>
    <t>הסלמת עפיפונים</t>
  </si>
  <si>
    <t xml:space="preserve">מסגרות של חופשות גני ילדים </t>
  </si>
  <si>
    <t xml:space="preserve">גן חינוך מיוחד </t>
  </si>
  <si>
    <t xml:space="preserve">מענק צימצום פערים </t>
  </si>
  <si>
    <t xml:space="preserve">שיפוצי קיץ גני ילדים </t>
  </si>
  <si>
    <t xml:space="preserve">מניעת פשיעה חקלאית </t>
  </si>
  <si>
    <t xml:space="preserve">מועדוניות </t>
  </si>
  <si>
    <t xml:space="preserve">מענק מ.הפנים תיקון עיוותים ע.עזה </t>
  </si>
  <si>
    <t xml:space="preserve">מענק ותיקים משרד הפנים </t>
  </si>
  <si>
    <t xml:space="preserve">שרותי החברה הכלכלית </t>
  </si>
  <si>
    <t xml:space="preserve">פעוטונים במושבים </t>
  </si>
  <si>
    <t xml:space="preserve">הסעות תלמידים +תקציב עזר </t>
  </si>
  <si>
    <t xml:space="preserve">הסעות תלמידים שנים קודמות </t>
  </si>
  <si>
    <t xml:space="preserve">מלווים להסעות תלמידים </t>
  </si>
  <si>
    <t xml:space="preserve">תחבורה מכירה ומימוש רכבים </t>
  </si>
  <si>
    <t>הוצאות והכנסות מקבילים</t>
  </si>
  <si>
    <t>השתת מ. קהילה צוחר אבשלום ושלומית</t>
  </si>
  <si>
    <t>שיפוי בהנחת ארנונה לועדים המקומים</t>
  </si>
  <si>
    <t>נגב מערבי - {שמעונים }</t>
  </si>
  <si>
    <t>שינוי באחוזים</t>
  </si>
  <si>
    <t>מרכז קהילתי {המתנס }</t>
  </si>
  <si>
    <t xml:space="preserve">מוקד ביטחון -עירוני </t>
  </si>
  <si>
    <t xml:space="preserve">בטחון קהילתי </t>
  </si>
  <si>
    <t xml:space="preserve">קריית חינוך מינהלה </t>
  </si>
  <si>
    <t xml:space="preserve">רווחה פעוטונים קיבוצים -תמ"ת </t>
  </si>
  <si>
    <t xml:space="preserve">מענק שיפוי פנסיה </t>
  </si>
  <si>
    <t>בי"ס של החופש הגדול א-ג</t>
  </si>
  <si>
    <t xml:space="preserve">יחידה לקידום נוער </t>
  </si>
  <si>
    <t xml:space="preserve">מתמיד + מתנ"א </t>
  </si>
  <si>
    <t>2020</t>
  </si>
  <si>
    <t>תחזוקת מוסדות חינוך -שיפוצים</t>
  </si>
  <si>
    <t xml:space="preserve">היטל השבחה </t>
  </si>
  <si>
    <t>פנימית ביכורים (פ.מוסיקה)</t>
  </si>
  <si>
    <t xml:space="preserve">ביכורים  פנימית מוסיקה </t>
  </si>
  <si>
    <t xml:space="preserve">סה"כ ביכורים פנימית מוסיקה </t>
  </si>
  <si>
    <t xml:space="preserve">אזרים טכנולוגים לבטחון </t>
  </si>
  <si>
    <t>נגב 19</t>
  </si>
  <si>
    <t xml:space="preserve">שיפוי הנחות ארנונה קורונה </t>
  </si>
  <si>
    <t xml:space="preserve">שיפוי הנחות ארנונה פינוי אשפה קורונה </t>
  </si>
  <si>
    <t xml:space="preserve">קורונה </t>
  </si>
  <si>
    <t xml:space="preserve">קמפוס קהילתי </t>
  </si>
  <si>
    <t>נכסי בית מועצה +נזקי סופה +קמפוס</t>
  </si>
  <si>
    <t xml:space="preserve">קמפוס קהילתי -לימי קורונה </t>
  </si>
  <si>
    <t xml:space="preserve">שיפוי הנחות ארנונה -קורונה </t>
  </si>
  <si>
    <t xml:space="preserve">חינוך מיוחד שנים קודמות </t>
  </si>
  <si>
    <t>שחר אשכול (ניצני אשכול )</t>
  </si>
  <si>
    <t>שדות אשכול ( יובלי הבשור )</t>
  </si>
  <si>
    <t>מרחבי אשכול ( בי"ס חדש )</t>
  </si>
  <si>
    <t xml:space="preserve">מרכז קהילתי -ע"ח הסעות </t>
  </si>
  <si>
    <t xml:space="preserve">מתקני ספורט ובריכה </t>
  </si>
  <si>
    <t xml:space="preserve">החזר קרן עודפי שנים קודמות </t>
  </si>
  <si>
    <t xml:space="preserve">סה"כ מתקני ספורט ובריכה </t>
  </si>
  <si>
    <t>2021</t>
  </si>
  <si>
    <t xml:space="preserve"> הצעת תקציב 2021 מול תקציב  מילואים א' 2020</t>
  </si>
  <si>
    <t>תקציב מילואים א</t>
  </si>
  <si>
    <t>הצעת תקציב</t>
  </si>
  <si>
    <t xml:space="preserve">הצעת תקציב </t>
  </si>
  <si>
    <t xml:space="preserve">תקציב מילואים א </t>
  </si>
  <si>
    <t>חינוך מיוחד-עפ"י חוק</t>
  </si>
  <si>
    <t xml:space="preserve">הסעות חינוך מיוחד </t>
  </si>
  <si>
    <t xml:space="preserve">מרכז למידה לימי קורונה </t>
  </si>
  <si>
    <t xml:space="preserve">מכרזים </t>
  </si>
  <si>
    <t xml:space="preserve">רישוי עסקים </t>
  </si>
  <si>
    <t xml:space="preserve">מינהל חינוך עוטף עזה </t>
  </si>
  <si>
    <t xml:space="preserve">מינהל חינוך קייטנות עוטף עזה </t>
  </si>
  <si>
    <t xml:space="preserve">מינהל חינוך קול קורא פרוייקטים </t>
  </si>
  <si>
    <t xml:space="preserve">קול קורא עוזרי חינוך </t>
  </si>
  <si>
    <t>הקטנת הכנסות 40 הגדלה פ.אשפה 80</t>
  </si>
  <si>
    <t xml:space="preserve">שכר </t>
  </si>
  <si>
    <t xml:space="preserve">הקטנה בע.קבלניות אתר דיה </t>
  </si>
  <si>
    <t xml:space="preserve">העברה אשכול רשויות </t>
  </si>
  <si>
    <t>מיתנדבי כיבוי ומדא</t>
  </si>
  <si>
    <t>התאמה לתקציב הגא ארצי</t>
  </si>
  <si>
    <t xml:space="preserve">העב לאחזקה ומכרזים </t>
  </si>
  <si>
    <t xml:space="preserve">העסקה אחרת </t>
  </si>
  <si>
    <t>תקציב עזר מיחשוב</t>
  </si>
  <si>
    <t>זקיפות לבתי ספר המשתמשים</t>
  </si>
  <si>
    <t xml:space="preserve">העב' לרווחה </t>
  </si>
  <si>
    <t>שכר יהושוע ודן</t>
  </si>
  <si>
    <t>הוספת מיבנים לביטוח</t>
  </si>
  <si>
    <t>אחזקת  אולמות</t>
  </si>
  <si>
    <t>11 גנים-פחות גן משנה שעברה+עדכוני שכר-תשפ-292 ילים תשפא-271 ילדים</t>
  </si>
  <si>
    <t>פר קפיטא+סייעת שנייה 318 ילדים בגנים 443 ילדים בפעוטונים</t>
  </si>
  <si>
    <t>310 ילדים בתשפא- 304 ילדים בתשפ</t>
  </si>
  <si>
    <t>פר קפיטא 68 ילדים*500 ₪</t>
  </si>
  <si>
    <t>פר קפיטא 55 ילדים*500 ₪</t>
  </si>
  <si>
    <t>פר קפיטא 60 ילדים*500 ₪</t>
  </si>
  <si>
    <t>פר קפיטא 3 ילדים</t>
  </si>
  <si>
    <t>פר קפיטא-בי"ס צומח לבנות(ת.ע.עזה ירד משנים קודמות בתשפ 275 תלמידים בתשפא 308 תלמידים</t>
  </si>
  <si>
    <t>שכר+ירידה תקציב מ.החינוך</t>
  </si>
  <si>
    <t>שכר</t>
  </si>
  <si>
    <t>שכר+השתלמויות+ציוד</t>
  </si>
  <si>
    <t>שכר-תוספת תקן</t>
  </si>
  <si>
    <t>קיצוץ מניעת נשירה מ.החינוך+שכר+רכב</t>
  </si>
  <si>
    <t>עדכון מיכרז</t>
  </si>
  <si>
    <t>קיצוץ משרד החינוך</t>
  </si>
  <si>
    <t>מצינ'ג</t>
  </si>
  <si>
    <t>ציוד+שכר וקיצוץ השתתפות מ.החנוך</t>
  </si>
  <si>
    <t>ירידה בהכנסות מ.החנוך</t>
  </si>
  <si>
    <t>השתתפות מ.לבטחון פנים ירד</t>
  </si>
  <si>
    <t>אולם אומניות וספורט</t>
  </si>
  <si>
    <t>שכר  גייסת כספים</t>
  </si>
  <si>
    <t>אגף מיחשוב כולל אוטומציה , תדיראן רענד</t>
  </si>
  <si>
    <t>מענק ממשרד הבטחון</t>
  </si>
  <si>
    <t>העב' ל מרכז למידה שורה 132</t>
  </si>
  <si>
    <t>שכר 20,אחזקת שטחים פתוחים,עסקים קטנים ושימור אתרים  49 אש"ח</t>
  </si>
  <si>
    <t>הפחתת איש מיחשוב</t>
  </si>
  <si>
    <t>העברה למינהל חינוך</t>
  </si>
  <si>
    <t>מנוהל ישירות מרכז קהילתי מול בתי הספר</t>
  </si>
  <si>
    <t>פר קפיטא 500 ₪*80 ילדים +שכירות</t>
  </si>
  <si>
    <t>מיתקנים נוספים</t>
  </si>
  <si>
    <t>הגדלת הטמנה'60 אש"ח ,תשלום  לצאלים500 אש"ח</t>
  </si>
  <si>
    <t>העב' למיחשוב 200 אש"ח</t>
  </si>
  <si>
    <t>תשפא 253 תלמידים(שכר+קבלן ניקיון) בתשפ 251 תלמידים[ הפחתה 13 אש"ח למ.למידה לימי הקורונה}</t>
  </si>
  <si>
    <t>תשפא 188 תלמידים(שכר+קבלן ניקיון) בתשפ 169 תלמידים [הפחתה 10 אש"ח למ.למידה חימי הקורונה]</t>
  </si>
  <si>
    <t>תשפא 428 תלמידים,בתשפ 475 תלמידים[הפחתה 23 אש"ח לימי הקורונה]</t>
  </si>
  <si>
    <t>תשפא 402 תלמידים,בתשפ 335 תלמידים [ הפחתה 22 אש"ח למ.למידה לימי הקורונה]</t>
  </si>
  <si>
    <t>תשפא 459 תלמידים,בתשפ 483 תלמידים[ הפחתה 25 אש"ח למ.למידה לימי הקורונה]</t>
  </si>
  <si>
    <t>1067 תלמידים[ הפחתה 57אש"ח למ.למידה לימי הקורונה ]</t>
  </si>
  <si>
    <t xml:space="preserve">500אש"ח תקציב מועצה 150 אש"ח השתתפות בתי הספר </t>
  </si>
  <si>
    <t>חגיגות ה - 70 למועצה</t>
  </si>
  <si>
    <t xml:space="preserve">לאישור  הנהלה ב    09.12.20  ומליאה ב  21.12.20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</si>
</sst>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57"/>
      <name val="Arial"/>
      <family val="2"/>
    </font>
    <font>
      <b/>
      <sz val="10"/>
      <color indexed="40"/>
      <name val="Arial"/>
      <family val="2"/>
    </font>
    <font>
      <b/>
      <sz val="11"/>
      <name val="Aharoni"/>
    </font>
    <font>
      <b/>
      <sz val="10"/>
      <name val="Aharoni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haroni"/>
    </font>
    <font>
      <b/>
      <sz val="10"/>
      <color indexed="10"/>
      <name val="Aharoni"/>
    </font>
    <font>
      <b/>
      <sz val="10"/>
      <color indexed="17"/>
      <name val="Arial"/>
      <family val="2"/>
    </font>
    <font>
      <b/>
      <sz val="12"/>
      <name val="Arial"/>
      <family val="2"/>
    </font>
    <font>
      <b/>
      <sz val="12"/>
      <color indexed="40"/>
      <name val="Arial"/>
      <family val="2"/>
    </font>
    <font>
      <b/>
      <sz val="10"/>
      <color indexed="57"/>
      <name val="Aharoni"/>
    </font>
    <font>
      <b/>
      <sz val="10"/>
      <color indexed="40"/>
      <name val="Aharoni"/>
    </font>
    <font>
      <b/>
      <sz val="12"/>
      <color indexed="10"/>
      <name val="Aharoni"/>
    </font>
    <font>
      <b/>
      <sz val="12"/>
      <color indexed="40"/>
      <name val="Aharoni"/>
    </font>
    <font>
      <b/>
      <sz val="14"/>
      <name val="Aharoni"/>
    </font>
    <font>
      <b/>
      <sz val="10"/>
      <color indexed="17"/>
      <name val="Aharoni"/>
    </font>
    <font>
      <b/>
      <u/>
      <sz val="18"/>
      <name val="Arial"/>
      <family val="2"/>
    </font>
    <font>
      <b/>
      <u/>
      <sz val="18"/>
      <color indexed="12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b/>
      <sz val="12"/>
      <name val="Aharoni"/>
    </font>
    <font>
      <b/>
      <sz val="12"/>
      <color indexed="57"/>
      <name val="Arial"/>
      <family val="2"/>
    </font>
    <font>
      <sz val="12"/>
      <name val="Aharoni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b/>
      <u/>
      <sz val="20"/>
      <color indexed="12"/>
      <name val="Arial"/>
      <family val="2"/>
    </font>
    <font>
      <b/>
      <u/>
      <sz val="20"/>
      <name val="Arial"/>
      <family val="2"/>
    </font>
    <font>
      <b/>
      <sz val="18"/>
      <name val="Aharoni"/>
    </font>
    <font>
      <sz val="12"/>
      <name val="Arial"/>
      <family val="2"/>
    </font>
    <font>
      <b/>
      <u/>
      <sz val="18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haroni"/>
    </font>
    <font>
      <b/>
      <sz val="12"/>
      <color rgb="FFFF0000"/>
      <name val="Aharoni"/>
    </font>
    <font>
      <b/>
      <sz val="12"/>
      <color rgb="FFFF0000"/>
      <name val="Arial"/>
      <family val="2"/>
    </font>
    <font>
      <b/>
      <sz val="12"/>
      <color rgb="FF008000"/>
      <name val="Arial"/>
      <family val="2"/>
    </font>
    <font>
      <b/>
      <sz val="12"/>
      <color rgb="FF0000FF"/>
      <name val="Arial"/>
      <family val="2"/>
    </font>
    <font>
      <b/>
      <sz val="12"/>
      <color rgb="FF005C2A"/>
      <name val="Arial"/>
      <family val="2"/>
    </font>
    <font>
      <b/>
      <u/>
      <sz val="20"/>
      <color rgb="FFFF0000"/>
      <name val="Arial"/>
      <family val="2"/>
    </font>
    <font>
      <b/>
      <sz val="12"/>
      <color rgb="FF00B050"/>
      <name val="Arial"/>
      <family val="2"/>
    </font>
    <font>
      <b/>
      <sz val="12"/>
      <color rgb="FF00602B"/>
      <name val="Arial"/>
      <family val="2"/>
    </font>
    <font>
      <b/>
      <sz val="12"/>
      <color theme="1"/>
      <name val="Arial"/>
      <family val="2"/>
    </font>
    <font>
      <b/>
      <u/>
      <sz val="20"/>
      <color indexed="12"/>
      <name val="Arial"/>
      <family val="2"/>
      <charset val="177"/>
    </font>
    <font>
      <b/>
      <u/>
      <sz val="18"/>
      <color indexed="12"/>
      <name val="Arial"/>
      <family val="2"/>
      <charset val="177"/>
    </font>
    <font>
      <b/>
      <sz val="12"/>
      <color rgb="FF0000FF"/>
      <name val="Arial"/>
      <family val="2"/>
      <charset val="177"/>
    </font>
    <font>
      <b/>
      <sz val="12"/>
      <color indexed="12"/>
      <name val="Arial"/>
      <family val="2"/>
      <charset val="177"/>
    </font>
    <font>
      <b/>
      <sz val="12"/>
      <name val="Arial"/>
      <family val="2"/>
      <charset val="177"/>
    </font>
    <font>
      <b/>
      <sz val="12"/>
      <color rgb="FF008000"/>
      <name val="Arial"/>
      <family val="2"/>
      <charset val="177"/>
    </font>
    <font>
      <sz val="10"/>
      <color rgb="FF008000"/>
      <name val="Arial"/>
      <family val="2"/>
    </font>
    <font>
      <b/>
      <sz val="10"/>
      <color rgb="FF008000"/>
      <name val="Aharoni"/>
    </font>
    <font>
      <sz val="10"/>
      <color rgb="FF008000"/>
      <name val="Arial"/>
      <family val="2"/>
      <charset val="177"/>
    </font>
    <font>
      <b/>
      <sz val="10"/>
      <name val="Arial"/>
      <family val="2"/>
      <charset val="177"/>
    </font>
    <font>
      <b/>
      <sz val="12"/>
      <color rgb="FFFF0000"/>
      <name val="Arial"/>
      <family val="2"/>
      <charset val="177"/>
    </font>
    <font>
      <b/>
      <sz val="12"/>
      <color rgb="FF0000CC"/>
      <name val="Arial"/>
      <family val="2"/>
      <charset val="177"/>
    </font>
    <font>
      <b/>
      <sz val="16"/>
      <name val="Aharoni"/>
    </font>
    <font>
      <b/>
      <sz val="12"/>
      <color indexed="12"/>
      <name val="Aharoni"/>
    </font>
    <font>
      <b/>
      <sz val="12"/>
      <color theme="1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5">
    <xf numFmtId="0" fontId="0" fillId="0" borderId="0" xfId="0"/>
    <xf numFmtId="3" fontId="4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/>
    <xf numFmtId="3" fontId="6" fillId="0" borderId="0" xfId="0" applyNumberFormat="1" applyFont="1" applyBorder="1"/>
    <xf numFmtId="49" fontId="0" fillId="0" borderId="0" xfId="0" applyNumberFormat="1"/>
    <xf numFmtId="49" fontId="6" fillId="0" borderId="0" xfId="0" applyNumberFormat="1" applyFont="1" applyBorder="1"/>
    <xf numFmtId="3" fontId="0" fillId="0" borderId="0" xfId="0" applyNumberFormat="1"/>
    <xf numFmtId="3" fontId="8" fillId="0" borderId="0" xfId="0" applyNumberFormat="1" applyFont="1"/>
    <xf numFmtId="0" fontId="8" fillId="0" borderId="0" xfId="0" applyFont="1"/>
    <xf numFmtId="3" fontId="9" fillId="0" borderId="0" xfId="0" applyNumberFormat="1" applyFont="1" applyBorder="1"/>
    <xf numFmtId="3" fontId="10" fillId="0" borderId="0" xfId="0" applyNumberFormat="1" applyFont="1" applyBorder="1"/>
    <xf numFmtId="0" fontId="0" fillId="0" borderId="1" xfId="0" applyBorder="1"/>
    <xf numFmtId="3" fontId="6" fillId="0" borderId="1" xfId="0" applyNumberFormat="1" applyFont="1" applyBorder="1"/>
    <xf numFmtId="3" fontId="8" fillId="0" borderId="2" xfId="0" applyNumberFormat="1" applyFont="1" applyBorder="1"/>
    <xf numFmtId="3" fontId="8" fillId="0" borderId="0" xfId="0" applyNumberFormat="1" applyFont="1" applyBorder="1"/>
    <xf numFmtId="0" fontId="8" fillId="0" borderId="0" xfId="0" applyFont="1" applyBorder="1"/>
    <xf numFmtId="0" fontId="0" fillId="0" borderId="3" xfId="0" applyBorder="1"/>
    <xf numFmtId="3" fontId="10" fillId="0" borderId="3" xfId="0" applyNumberFormat="1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right" wrapText="1"/>
    </xf>
    <xf numFmtId="3" fontId="2" fillId="0" borderId="5" xfId="0" applyNumberFormat="1" applyFont="1" applyBorder="1"/>
    <xf numFmtId="3" fontId="6" fillId="0" borderId="0" xfId="0" applyNumberFormat="1" applyFont="1" applyBorder="1" applyAlignment="1"/>
    <xf numFmtId="3" fontId="15" fillId="0" borderId="0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3" fontId="19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horizontal="center" wrapText="1"/>
    </xf>
    <xf numFmtId="3" fontId="18" fillId="0" borderId="0" xfId="0" applyNumberFormat="1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3" fontId="21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center"/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3" fontId="8" fillId="0" borderId="0" xfId="0" applyNumberFormat="1" applyFont="1" applyProtection="1"/>
    <xf numFmtId="0" fontId="8" fillId="0" borderId="0" xfId="0" applyFont="1" applyProtection="1"/>
    <xf numFmtId="3" fontId="9" fillId="0" borderId="0" xfId="0" applyNumberFormat="1" applyFont="1" applyBorder="1" applyProtection="1"/>
    <xf numFmtId="3" fontId="9" fillId="0" borderId="1" xfId="0" applyNumberFormat="1" applyFont="1" applyBorder="1" applyProtection="1"/>
    <xf numFmtId="3" fontId="8" fillId="0" borderId="2" xfId="0" applyNumberFormat="1" applyFont="1" applyBorder="1" applyProtection="1"/>
    <xf numFmtId="0" fontId="8" fillId="0" borderId="2" xfId="0" applyFont="1" applyBorder="1" applyProtection="1"/>
    <xf numFmtId="3" fontId="9" fillId="0" borderId="2" xfId="0" applyNumberFormat="1" applyFont="1" applyBorder="1" applyProtection="1"/>
    <xf numFmtId="3" fontId="8" fillId="0" borderId="6" xfId="0" applyNumberFormat="1" applyFont="1" applyBorder="1" applyProtection="1"/>
    <xf numFmtId="3" fontId="8" fillId="0" borderId="7" xfId="0" applyNumberFormat="1" applyFont="1" applyBorder="1" applyProtection="1"/>
    <xf numFmtId="0" fontId="8" fillId="0" borderId="0" xfId="0" applyFont="1" applyBorder="1" applyProtection="1"/>
    <xf numFmtId="3" fontId="9" fillId="0" borderId="0" xfId="0" applyNumberFormat="1" applyFont="1" applyFill="1" applyBorder="1" applyProtection="1"/>
    <xf numFmtId="0" fontId="5" fillId="0" borderId="0" xfId="0" applyNumberFormat="1" applyFont="1" applyBorder="1"/>
    <xf numFmtId="3" fontId="7" fillId="0" borderId="0" xfId="0" applyNumberFormat="1" applyFont="1" applyProtection="1"/>
    <xf numFmtId="0" fontId="7" fillId="0" borderId="0" xfId="0" applyFont="1" applyProtection="1"/>
    <xf numFmtId="0" fontId="2" fillId="0" borderId="0" xfId="0" applyFont="1" applyProtection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2" fillId="0" borderId="0" xfId="0" applyFont="1"/>
    <xf numFmtId="3" fontId="7" fillId="0" borderId="0" xfId="0" applyNumberFormat="1" applyFont="1"/>
    <xf numFmtId="3" fontId="0" fillId="0" borderId="0" xfId="0" applyNumberFormat="1" applyFill="1"/>
    <xf numFmtId="3" fontId="8" fillId="0" borderId="0" xfId="0" applyNumberFormat="1" applyFont="1" applyFill="1"/>
    <xf numFmtId="0" fontId="0" fillId="0" borderId="0" xfId="0" applyFill="1"/>
    <xf numFmtId="3" fontId="6" fillId="0" borderId="0" xfId="0" applyNumberFormat="1" applyFont="1" applyFill="1" applyBorder="1"/>
    <xf numFmtId="3" fontId="36" fillId="0" borderId="0" xfId="0" applyNumberFormat="1" applyFont="1" applyBorder="1" applyAlignment="1" applyProtection="1">
      <alignment horizontal="right"/>
      <protection locked="0"/>
    </xf>
    <xf numFmtId="3" fontId="37" fillId="0" borderId="0" xfId="0" applyNumberFormat="1" applyFont="1" applyBorder="1" applyAlignment="1" applyProtection="1">
      <alignment horizontal="right"/>
      <protection locked="0"/>
    </xf>
    <xf numFmtId="3" fontId="38" fillId="0" borderId="0" xfId="0" applyNumberFormat="1" applyFont="1" applyBorder="1" applyAlignment="1" applyProtection="1">
      <alignment horizontal="center"/>
      <protection locked="0"/>
    </xf>
    <xf numFmtId="3" fontId="39" fillId="0" borderId="0" xfId="0" applyNumberFormat="1" applyFont="1" applyBorder="1" applyAlignment="1" applyProtection="1">
      <alignment horizontal="center"/>
      <protection locked="0"/>
    </xf>
    <xf numFmtId="3" fontId="38" fillId="0" borderId="0" xfId="0" applyNumberFormat="1" applyFont="1" applyBorder="1" applyAlignment="1" applyProtection="1">
      <alignment horizontal="right" wrapText="1"/>
      <protection locked="0"/>
    </xf>
    <xf numFmtId="3" fontId="40" fillId="0" borderId="0" xfId="0" applyNumberFormat="1" applyFont="1" applyBorder="1" applyAlignment="1" applyProtection="1">
      <alignment horizontal="center" wrapText="1"/>
      <protection locked="0"/>
    </xf>
    <xf numFmtId="3" fontId="39" fillId="0" borderId="0" xfId="0" applyNumberFormat="1" applyFont="1" applyBorder="1" applyAlignment="1" applyProtection="1">
      <alignment horizontal="center" wrapText="1"/>
      <protection locked="0"/>
    </xf>
    <xf numFmtId="3" fontId="38" fillId="0" borderId="0" xfId="0" applyNumberFormat="1" applyFont="1" applyBorder="1" applyAlignment="1">
      <alignment horizontal="right" wrapText="1"/>
    </xf>
    <xf numFmtId="3" fontId="39" fillId="0" borderId="0" xfId="0" applyNumberFormat="1" applyFont="1" applyBorder="1" applyAlignment="1">
      <alignment horizontal="center"/>
    </xf>
    <xf numFmtId="3" fontId="39" fillId="0" borderId="0" xfId="0" applyNumberFormat="1" applyFont="1" applyBorder="1" applyAlignment="1">
      <alignment horizontal="center" wrapText="1"/>
    </xf>
    <xf numFmtId="0" fontId="24" fillId="0" borderId="0" xfId="0" applyFont="1"/>
    <xf numFmtId="3" fontId="20" fillId="0" borderId="0" xfId="0" applyNumberFormat="1" applyFont="1" applyBorder="1" applyAlignment="1" applyProtection="1">
      <alignment horizontal="right"/>
      <protection locked="0"/>
    </xf>
    <xf numFmtId="3" fontId="41" fillId="0" borderId="2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3" fontId="23" fillId="0" borderId="10" xfId="0" applyNumberFormat="1" applyFont="1" applyBorder="1" applyAlignment="1" applyProtection="1">
      <alignment horizontal="center" wrapText="1"/>
      <protection locked="0"/>
    </xf>
    <xf numFmtId="3" fontId="41" fillId="0" borderId="11" xfId="0" applyNumberFormat="1" applyFont="1" applyBorder="1" applyAlignment="1">
      <alignment horizontal="center" wrapText="1"/>
    </xf>
    <xf numFmtId="3" fontId="12" fillId="0" borderId="12" xfId="0" applyNumberFormat="1" applyFont="1" applyBorder="1"/>
    <xf numFmtId="3" fontId="41" fillId="0" borderId="14" xfId="0" applyNumberFormat="1" applyFont="1" applyBorder="1" applyAlignment="1" applyProtection="1">
      <alignment horizontal="center"/>
      <protection locked="0"/>
    </xf>
    <xf numFmtId="3" fontId="23" fillId="0" borderId="15" xfId="0" applyNumberFormat="1" applyFont="1" applyBorder="1" applyAlignment="1" applyProtection="1">
      <alignment horizontal="center"/>
      <protection locked="0"/>
    </xf>
    <xf numFmtId="3" fontId="12" fillId="0" borderId="4" xfId="0" applyNumberFormat="1" applyFont="1" applyBorder="1" applyAlignment="1"/>
    <xf numFmtId="3" fontId="13" fillId="0" borderId="4" xfId="0" applyNumberFormat="1" applyFont="1" applyBorder="1" applyAlignment="1">
      <alignment horizontal="right" wrapText="1"/>
    </xf>
    <xf numFmtId="3" fontId="41" fillId="0" borderId="14" xfId="0" applyNumberFormat="1" applyFont="1" applyBorder="1" applyAlignment="1" applyProtection="1">
      <alignment horizontal="center" wrapText="1"/>
      <protection locked="0"/>
    </xf>
    <xf numFmtId="3" fontId="23" fillId="0" borderId="15" xfId="0" applyNumberFormat="1" applyFont="1" applyBorder="1" applyAlignment="1">
      <alignment horizontal="center" wrapText="1"/>
    </xf>
    <xf numFmtId="3" fontId="41" fillId="0" borderId="16" xfId="0" applyNumberFormat="1" applyFont="1" applyBorder="1" applyAlignment="1">
      <alignment horizontal="center" wrapText="1"/>
    </xf>
    <xf numFmtId="3" fontId="26" fillId="0" borderId="17" xfId="0" applyNumberFormat="1" applyFont="1" applyBorder="1" applyAlignment="1">
      <alignment horizontal="center"/>
    </xf>
    <xf numFmtId="3" fontId="41" fillId="0" borderId="19" xfId="0" applyNumberFormat="1" applyFont="1" applyBorder="1" applyAlignment="1" applyProtection="1">
      <alignment horizontal="center"/>
      <protection locked="0"/>
    </xf>
    <xf numFmtId="3" fontId="23" fillId="0" borderId="20" xfId="0" applyNumberFormat="1" applyFont="1" applyBorder="1" applyAlignment="1">
      <alignment horizontal="center"/>
    </xf>
    <xf numFmtId="3" fontId="23" fillId="0" borderId="20" xfId="0" applyNumberFormat="1" applyFont="1" applyBorder="1" applyAlignment="1" applyProtection="1">
      <alignment horizontal="center"/>
      <protection locked="0"/>
    </xf>
    <xf numFmtId="3" fontId="12" fillId="0" borderId="5" xfId="0" applyNumberFormat="1" applyFont="1" applyBorder="1" applyAlignment="1"/>
    <xf numFmtId="3" fontId="13" fillId="0" borderId="5" xfId="0" applyNumberFormat="1" applyFont="1" applyBorder="1" applyAlignment="1">
      <alignment horizontal="right" wrapText="1"/>
    </xf>
    <xf numFmtId="3" fontId="41" fillId="0" borderId="19" xfId="0" applyNumberFormat="1" applyFont="1" applyBorder="1" applyAlignment="1" applyProtection="1">
      <alignment horizontal="center" wrapText="1"/>
      <protection locked="0"/>
    </xf>
    <xf numFmtId="3" fontId="23" fillId="0" borderId="20" xfId="0" applyNumberFormat="1" applyFont="1" applyBorder="1" applyAlignment="1" applyProtection="1">
      <alignment horizontal="center" wrapText="1"/>
      <protection locked="0"/>
    </xf>
    <xf numFmtId="3" fontId="12" fillId="0" borderId="21" xfId="0" applyNumberFormat="1" applyFont="1" applyBorder="1" applyAlignment="1">
      <alignment horizontal="center" wrapText="1"/>
    </xf>
    <xf numFmtId="3" fontId="41" fillId="0" borderId="1" xfId="0" applyNumberFormat="1" applyFont="1" applyBorder="1" applyAlignment="1">
      <alignment horizontal="center" wrapText="1"/>
    </xf>
    <xf numFmtId="3" fontId="26" fillId="0" borderId="12" xfId="0" applyNumberFormat="1" applyFont="1" applyBorder="1" applyAlignment="1">
      <alignment horizontal="center"/>
    </xf>
    <xf numFmtId="3" fontId="41" fillId="0" borderId="23" xfId="0" applyNumberFormat="1" applyFont="1" applyBorder="1" applyAlignment="1" applyProtection="1">
      <alignment horizontal="center"/>
      <protection locked="0"/>
    </xf>
    <xf numFmtId="3" fontId="23" fillId="0" borderId="24" xfId="0" applyNumberFormat="1" applyFont="1" applyBorder="1" applyAlignment="1" applyProtection="1">
      <alignment horizontal="center"/>
      <protection locked="0"/>
    </xf>
    <xf numFmtId="3" fontId="12" fillId="0" borderId="25" xfId="0" applyNumberFormat="1" applyFont="1" applyBorder="1" applyAlignment="1"/>
    <xf numFmtId="3" fontId="13" fillId="0" borderId="25" xfId="0" applyNumberFormat="1" applyFont="1" applyBorder="1" applyAlignment="1">
      <alignment horizontal="right" wrapText="1"/>
    </xf>
    <xf numFmtId="3" fontId="41" fillId="0" borderId="23" xfId="0" applyNumberFormat="1" applyFont="1" applyBorder="1" applyAlignment="1" applyProtection="1">
      <alignment horizontal="center" wrapText="1"/>
      <protection locked="0"/>
    </xf>
    <xf numFmtId="3" fontId="23" fillId="0" borderId="24" xfId="0" applyNumberFormat="1" applyFont="1" applyBorder="1" applyAlignment="1" applyProtection="1">
      <alignment horizontal="center" wrapText="1"/>
      <protection locked="0"/>
    </xf>
    <xf numFmtId="3" fontId="26" fillId="0" borderId="26" xfId="0" applyNumberFormat="1" applyFont="1" applyBorder="1" applyAlignment="1">
      <alignment horizontal="center"/>
    </xf>
    <xf numFmtId="3" fontId="41" fillId="0" borderId="27" xfId="0" applyNumberFormat="1" applyFont="1" applyBorder="1" applyAlignment="1" applyProtection="1">
      <alignment horizontal="center"/>
    </xf>
    <xf numFmtId="3" fontId="41" fillId="0" borderId="6" xfId="0" applyNumberFormat="1" applyFont="1" applyBorder="1" applyAlignment="1" applyProtection="1">
      <alignment horizontal="center"/>
    </xf>
    <xf numFmtId="3" fontId="23" fillId="0" borderId="10" xfId="0" applyNumberFormat="1" applyFont="1" applyBorder="1" applyAlignment="1" applyProtection="1">
      <alignment horizontal="center"/>
    </xf>
    <xf numFmtId="3" fontId="12" fillId="0" borderId="8" xfId="0" applyNumberFormat="1" applyFont="1" applyBorder="1" applyAlignment="1" applyProtection="1">
      <alignment horizontal="center"/>
    </xf>
    <xf numFmtId="3" fontId="41" fillId="0" borderId="8" xfId="0" applyNumberFormat="1" applyFont="1" applyBorder="1" applyAlignment="1" applyProtection="1">
      <alignment horizontal="center"/>
    </xf>
    <xf numFmtId="3" fontId="26" fillId="0" borderId="7" xfId="0" applyNumberFormat="1" applyFont="1" applyBorder="1" applyAlignment="1" applyProtection="1">
      <alignment horizontal="center"/>
    </xf>
    <xf numFmtId="3" fontId="25" fillId="0" borderId="4" xfId="0" applyNumberFormat="1" applyFont="1" applyBorder="1" applyAlignment="1"/>
    <xf numFmtId="3" fontId="25" fillId="0" borderId="4" xfId="0" applyNumberFormat="1" applyFont="1" applyBorder="1" applyAlignment="1">
      <alignment horizontal="right" wrapText="1"/>
    </xf>
    <xf numFmtId="3" fontId="41" fillId="0" borderId="14" xfId="0" applyNumberFormat="1" applyFont="1" applyBorder="1" applyAlignment="1">
      <alignment horizontal="center" wrapText="1"/>
    </xf>
    <xf numFmtId="3" fontId="26" fillId="0" borderId="29" xfId="0" applyNumberFormat="1" applyFont="1" applyBorder="1" applyAlignment="1">
      <alignment horizontal="center"/>
    </xf>
    <xf numFmtId="3" fontId="23" fillId="0" borderId="20" xfId="0" applyNumberFormat="1" applyFont="1" applyBorder="1" applyAlignment="1">
      <alignment horizontal="center" wrapText="1"/>
    </xf>
    <xf numFmtId="3" fontId="41" fillId="0" borderId="19" xfId="0" applyNumberFormat="1" applyFont="1" applyBorder="1" applyAlignment="1">
      <alignment horizontal="center" wrapText="1"/>
    </xf>
    <xf numFmtId="3" fontId="12" fillId="0" borderId="27" xfId="0" applyNumberFormat="1" applyFont="1" applyBorder="1" applyAlignment="1" applyProtection="1">
      <alignment horizontal="center"/>
    </xf>
    <xf numFmtId="3" fontId="41" fillId="0" borderId="19" xfId="0" applyNumberFormat="1" applyFont="1" applyFill="1" applyBorder="1" applyAlignment="1" applyProtection="1">
      <alignment horizontal="center"/>
      <protection locked="0"/>
    </xf>
    <xf numFmtId="3" fontId="23" fillId="0" borderId="20" xfId="0" applyNumberFormat="1" applyFont="1" applyFill="1" applyBorder="1" applyAlignment="1" applyProtection="1">
      <alignment horizontal="center"/>
      <protection locked="0"/>
    </xf>
    <xf numFmtId="3" fontId="12" fillId="0" borderId="5" xfId="0" applyNumberFormat="1" applyFont="1" applyFill="1" applyBorder="1" applyAlignment="1"/>
    <xf numFmtId="3" fontId="13" fillId="0" borderId="5" xfId="0" applyNumberFormat="1" applyFont="1" applyFill="1" applyBorder="1" applyAlignment="1">
      <alignment horizontal="right" wrapText="1"/>
    </xf>
    <xf numFmtId="3" fontId="41" fillId="0" borderId="19" xfId="0" applyNumberFormat="1" applyFont="1" applyFill="1" applyBorder="1" applyAlignment="1" applyProtection="1">
      <alignment horizontal="center" wrapText="1"/>
      <protection locked="0"/>
    </xf>
    <xf numFmtId="3" fontId="23" fillId="0" borderId="20" xfId="0" applyNumberFormat="1" applyFont="1" applyFill="1" applyBorder="1" applyAlignment="1">
      <alignment horizontal="center" wrapText="1"/>
    </xf>
    <xf numFmtId="3" fontId="41" fillId="0" borderId="19" xfId="0" applyNumberFormat="1" applyFont="1" applyFill="1" applyBorder="1" applyAlignment="1">
      <alignment horizontal="center" wrapText="1"/>
    </xf>
    <xf numFmtId="3" fontId="26" fillId="0" borderId="12" xfId="0" applyNumberFormat="1" applyFont="1" applyFill="1" applyBorder="1" applyAlignment="1">
      <alignment horizontal="center"/>
    </xf>
    <xf numFmtId="3" fontId="23" fillId="0" borderId="24" xfId="0" applyNumberFormat="1" applyFont="1" applyBorder="1" applyAlignment="1">
      <alignment horizontal="center"/>
    </xf>
    <xf numFmtId="3" fontId="23" fillId="0" borderId="24" xfId="0" applyNumberFormat="1" applyFont="1" applyBorder="1" applyAlignment="1">
      <alignment horizontal="center" wrapText="1"/>
    </xf>
    <xf numFmtId="3" fontId="41" fillId="0" borderId="23" xfId="0" applyNumberFormat="1" applyFont="1" applyBorder="1" applyAlignment="1">
      <alignment horizontal="center" wrapText="1"/>
    </xf>
    <xf numFmtId="3" fontId="26" fillId="0" borderId="30" xfId="0" applyNumberFormat="1" applyFont="1" applyBorder="1" applyAlignment="1">
      <alignment horizontal="center"/>
    </xf>
    <xf numFmtId="3" fontId="25" fillId="0" borderId="5" xfId="0" applyNumberFormat="1" applyFont="1" applyBorder="1" applyAlignment="1"/>
    <xf numFmtId="3" fontId="41" fillId="0" borderId="5" xfId="0" applyNumberFormat="1" applyFont="1" applyBorder="1" applyAlignment="1">
      <alignment horizontal="center" wrapText="1"/>
    </xf>
    <xf numFmtId="3" fontId="26" fillId="0" borderId="20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41" fillId="0" borderId="16" xfId="0" applyNumberFormat="1" applyFont="1" applyBorder="1" applyAlignment="1" applyProtection="1">
      <alignment horizontal="center"/>
      <protection locked="0"/>
    </xf>
    <xf numFmtId="3" fontId="23" fillId="0" borderId="32" xfId="0" applyNumberFormat="1" applyFont="1" applyBorder="1" applyAlignment="1">
      <alignment horizontal="center"/>
    </xf>
    <xf numFmtId="3" fontId="23" fillId="0" borderId="32" xfId="0" applyNumberFormat="1" applyFont="1" applyBorder="1" applyAlignment="1" applyProtection="1">
      <alignment horizontal="center"/>
      <protection locked="0"/>
    </xf>
    <xf numFmtId="3" fontId="12" fillId="0" borderId="33" xfId="0" applyNumberFormat="1" applyFont="1" applyBorder="1"/>
    <xf numFmtId="3" fontId="41" fillId="0" borderId="33" xfId="0" applyNumberFormat="1" applyFont="1" applyBorder="1" applyAlignment="1">
      <alignment horizontal="center"/>
    </xf>
    <xf numFmtId="3" fontId="26" fillId="0" borderId="32" xfId="0" applyNumberFormat="1" applyFont="1" applyBorder="1" applyAlignment="1">
      <alignment horizontal="center"/>
    </xf>
    <xf numFmtId="3" fontId="12" fillId="0" borderId="5" xfId="0" applyNumberFormat="1" applyFont="1" applyBorder="1"/>
    <xf numFmtId="3" fontId="41" fillId="0" borderId="5" xfId="0" applyNumberFormat="1" applyFont="1" applyBorder="1" applyAlignment="1">
      <alignment horizontal="center"/>
    </xf>
    <xf numFmtId="3" fontId="12" fillId="0" borderId="25" xfId="0" applyNumberFormat="1" applyFont="1" applyBorder="1"/>
    <xf numFmtId="3" fontId="41" fillId="0" borderId="25" xfId="0" applyNumberFormat="1" applyFont="1" applyBorder="1" applyAlignment="1">
      <alignment horizontal="center"/>
    </xf>
    <xf numFmtId="3" fontId="26" fillId="0" borderId="24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3" fontId="12" fillId="0" borderId="34" xfId="0" applyNumberFormat="1" applyFont="1" applyBorder="1" applyAlignment="1">
      <alignment horizontal="center"/>
    </xf>
    <xf numFmtId="3" fontId="41" fillId="0" borderId="35" xfId="0" applyNumberFormat="1" applyFont="1" applyBorder="1" applyAlignment="1" applyProtection="1">
      <alignment horizontal="center"/>
    </xf>
    <xf numFmtId="3" fontId="30" fillId="0" borderId="5" xfId="0" applyNumberFormat="1" applyFont="1" applyBorder="1" applyAlignment="1"/>
    <xf numFmtId="3" fontId="23" fillId="0" borderId="7" xfId="0" applyNumberFormat="1" applyFont="1" applyBorder="1" applyAlignment="1" applyProtection="1">
      <alignment horizontal="center"/>
    </xf>
    <xf numFmtId="3" fontId="23" fillId="0" borderId="4" xfId="0" applyNumberFormat="1" applyFont="1" applyBorder="1" applyAlignment="1"/>
    <xf numFmtId="3" fontId="23" fillId="0" borderId="4" xfId="0" applyNumberFormat="1" applyFont="1" applyBorder="1" applyAlignment="1">
      <alignment horizontal="right" wrapText="1"/>
    </xf>
    <xf numFmtId="3" fontId="23" fillId="0" borderId="5" xfId="0" applyNumberFormat="1" applyFont="1" applyBorder="1" applyAlignment="1"/>
    <xf numFmtId="3" fontId="23" fillId="0" borderId="5" xfId="0" applyNumberFormat="1" applyFont="1" applyBorder="1" applyAlignment="1">
      <alignment horizontal="right" wrapText="1"/>
    </xf>
    <xf numFmtId="0" fontId="27" fillId="0" borderId="12" xfId="0" applyNumberFormat="1" applyFont="1" applyBorder="1"/>
    <xf numFmtId="3" fontId="23" fillId="2" borderId="20" xfId="0" applyNumberFormat="1" applyFont="1" applyFill="1" applyBorder="1" applyAlignment="1">
      <alignment horizontal="center" wrapText="1"/>
    </xf>
    <xf numFmtId="3" fontId="41" fillId="0" borderId="0" xfId="0" applyNumberFormat="1" applyFont="1" applyBorder="1" applyAlignment="1" applyProtection="1">
      <alignment horizontal="center"/>
    </xf>
    <xf numFmtId="3" fontId="23" fillId="0" borderId="37" xfId="0" applyNumberFormat="1" applyFont="1" applyBorder="1" applyAlignment="1" applyProtection="1">
      <alignment horizontal="center"/>
    </xf>
    <xf numFmtId="3" fontId="12" fillId="0" borderId="38" xfId="0" applyNumberFormat="1" applyFont="1" applyBorder="1" applyAlignment="1" applyProtection="1">
      <alignment horizontal="center"/>
    </xf>
    <xf numFmtId="3" fontId="12" fillId="0" borderId="39" xfId="0" applyNumberFormat="1" applyFont="1" applyBorder="1" applyAlignment="1" applyProtection="1">
      <alignment horizontal="center"/>
    </xf>
    <xf numFmtId="3" fontId="26" fillId="0" borderId="40" xfId="0" applyNumberFormat="1" applyFont="1" applyBorder="1" applyAlignment="1" applyProtection="1">
      <alignment horizontal="center"/>
    </xf>
    <xf numFmtId="3" fontId="41" fillId="0" borderId="23" xfId="0" applyNumberFormat="1" applyFont="1" applyFill="1" applyBorder="1" applyAlignment="1" applyProtection="1">
      <alignment horizontal="center"/>
      <protection locked="0"/>
    </xf>
    <xf numFmtId="3" fontId="12" fillId="0" borderId="35" xfId="0" applyNumberFormat="1" applyFont="1" applyBorder="1" applyAlignment="1" applyProtection="1">
      <alignment horizontal="center"/>
    </xf>
    <xf numFmtId="3" fontId="30" fillId="0" borderId="4" xfId="0" applyNumberFormat="1" applyFont="1" applyBorder="1" applyAlignment="1"/>
    <xf numFmtId="3" fontId="41" fillId="0" borderId="5" xfId="0" applyNumberFormat="1" applyFont="1" applyBorder="1" applyAlignment="1" applyProtection="1">
      <alignment horizontal="center"/>
    </xf>
    <xf numFmtId="3" fontId="23" fillId="0" borderId="20" xfId="0" applyNumberFormat="1" applyFont="1" applyBorder="1" applyAlignment="1" applyProtection="1">
      <alignment horizontal="center"/>
    </xf>
    <xf numFmtId="3" fontId="12" fillId="0" borderId="21" xfId="0" applyNumberFormat="1" applyFont="1" applyBorder="1" applyAlignment="1" applyProtection="1">
      <alignment horizontal="center"/>
    </xf>
    <xf numFmtId="3" fontId="12" fillId="0" borderId="5" xfId="0" applyNumberFormat="1" applyFont="1" applyBorder="1" applyAlignment="1" applyProtection="1">
      <alignment horizontal="center"/>
    </xf>
    <xf numFmtId="3" fontId="41" fillId="0" borderId="27" xfId="0" applyNumberFormat="1" applyFont="1" applyBorder="1" applyAlignment="1">
      <alignment horizontal="center"/>
    </xf>
    <xf numFmtId="3" fontId="41" fillId="0" borderId="3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12" fillId="0" borderId="35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center"/>
    </xf>
    <xf numFmtId="3" fontId="43" fillId="0" borderId="28" xfId="0" applyNumberFormat="1" applyFont="1" applyBorder="1" applyAlignment="1" applyProtection="1">
      <alignment horizontal="center"/>
    </xf>
    <xf numFmtId="3" fontId="41" fillId="0" borderId="4" xfId="0" applyNumberFormat="1" applyFont="1" applyBorder="1" applyAlignment="1">
      <alignment horizontal="center" wrapText="1"/>
    </xf>
    <xf numFmtId="3" fontId="26" fillId="0" borderId="15" xfId="0" applyNumberFormat="1" applyFont="1" applyBorder="1" applyAlignment="1">
      <alignment horizontal="center"/>
    </xf>
    <xf numFmtId="3" fontId="41" fillId="0" borderId="6" xfId="0" applyNumberFormat="1" applyFont="1" applyBorder="1" applyAlignment="1" applyProtection="1">
      <alignment horizontal="center"/>
      <protection locked="0"/>
    </xf>
    <xf numFmtId="3" fontId="41" fillId="0" borderId="8" xfId="0" applyNumberFormat="1" applyFont="1" applyBorder="1" applyAlignment="1" applyProtection="1">
      <alignment horizontal="center"/>
      <protection locked="0"/>
    </xf>
    <xf numFmtId="3" fontId="23" fillId="0" borderId="10" xfId="0" applyNumberFormat="1" applyFont="1" applyBorder="1" applyAlignment="1" applyProtection="1">
      <alignment horizontal="center"/>
      <protection locked="0"/>
    </xf>
    <xf numFmtId="3" fontId="41" fillId="0" borderId="8" xfId="0" applyNumberFormat="1" applyFont="1" applyBorder="1" applyAlignment="1">
      <alignment horizontal="center"/>
    </xf>
    <xf numFmtId="3" fontId="41" fillId="0" borderId="42" xfId="0" applyNumberFormat="1" applyFont="1" applyBorder="1" applyAlignment="1" applyProtection="1">
      <alignment horizontal="center"/>
      <protection locked="0"/>
    </xf>
    <xf numFmtId="3" fontId="23" fillId="0" borderId="43" xfId="0" applyNumberFormat="1" applyFont="1" applyBorder="1" applyAlignment="1">
      <alignment horizontal="center"/>
    </xf>
    <xf numFmtId="3" fontId="23" fillId="0" borderId="43" xfId="0" applyNumberFormat="1" applyFont="1" applyBorder="1" applyAlignment="1" applyProtection="1">
      <alignment horizontal="center"/>
      <protection locked="0"/>
    </xf>
    <xf numFmtId="3" fontId="12" fillId="0" borderId="44" xfId="0" applyNumberFormat="1" applyFont="1" applyBorder="1" applyAlignment="1"/>
    <xf numFmtId="3" fontId="13" fillId="0" borderId="44" xfId="0" applyNumberFormat="1" applyFont="1" applyBorder="1" applyAlignment="1">
      <alignment horizontal="right" wrapText="1"/>
    </xf>
    <xf numFmtId="3" fontId="41" fillId="0" borderId="42" xfId="0" applyNumberFormat="1" applyFont="1" applyBorder="1" applyAlignment="1" applyProtection="1">
      <alignment horizontal="center" wrapText="1"/>
      <protection locked="0"/>
    </xf>
    <xf numFmtId="3" fontId="23" fillId="0" borderId="43" xfId="0" applyNumberFormat="1" applyFont="1" applyBorder="1" applyAlignment="1">
      <alignment horizontal="center" wrapText="1"/>
    </xf>
    <xf numFmtId="3" fontId="41" fillId="0" borderId="42" xfId="0" applyNumberFormat="1" applyFont="1" applyBorder="1" applyAlignment="1">
      <alignment horizontal="center" wrapText="1"/>
    </xf>
    <xf numFmtId="3" fontId="23" fillId="0" borderId="15" xfId="0" applyNumberFormat="1" applyFont="1" applyFill="1" applyBorder="1" applyAlignment="1" applyProtection="1">
      <alignment horizontal="center"/>
      <protection locked="0"/>
    </xf>
    <xf numFmtId="3" fontId="23" fillId="0" borderId="15" xfId="0" applyNumberFormat="1" applyFont="1" applyFill="1" applyBorder="1" applyAlignment="1">
      <alignment horizontal="center" wrapText="1"/>
    </xf>
    <xf numFmtId="3" fontId="41" fillId="0" borderId="14" xfId="0" applyNumberFormat="1" applyFont="1" applyFill="1" applyBorder="1" applyAlignment="1">
      <alignment horizontal="center" wrapText="1"/>
    </xf>
    <xf numFmtId="3" fontId="41" fillId="0" borderId="35" xfId="0" applyNumberFormat="1" applyFont="1" applyFill="1" applyBorder="1" applyAlignment="1" applyProtection="1">
      <alignment horizontal="center"/>
    </xf>
    <xf numFmtId="3" fontId="23" fillId="0" borderId="10" xfId="0" applyNumberFormat="1" applyFont="1" applyFill="1" applyBorder="1" applyAlignment="1" applyProtection="1">
      <alignment horizontal="center"/>
    </xf>
    <xf numFmtId="3" fontId="12" fillId="0" borderId="8" xfId="0" applyNumberFormat="1" applyFont="1" applyFill="1" applyBorder="1" applyAlignment="1" applyProtection="1">
      <alignment horizontal="center"/>
    </xf>
    <xf numFmtId="3" fontId="12" fillId="0" borderId="35" xfId="0" applyNumberFormat="1" applyFont="1" applyFill="1" applyBorder="1" applyAlignment="1" applyProtection="1">
      <alignment horizontal="center"/>
    </xf>
    <xf numFmtId="3" fontId="26" fillId="0" borderId="10" xfId="0" applyNumberFormat="1" applyFont="1" applyFill="1" applyBorder="1" applyAlignment="1" applyProtection="1">
      <alignment horizontal="center"/>
    </xf>
    <xf numFmtId="3" fontId="41" fillId="0" borderId="45" xfId="0" applyNumberFormat="1" applyFont="1" applyBorder="1" applyAlignment="1" applyProtection="1">
      <alignment horizontal="center"/>
    </xf>
    <xf numFmtId="3" fontId="12" fillId="0" borderId="45" xfId="0" applyNumberFormat="1" applyFont="1" applyBorder="1" applyAlignment="1" applyProtection="1">
      <alignment horizontal="center"/>
    </xf>
    <xf numFmtId="3" fontId="26" fillId="0" borderId="31" xfId="0" applyNumberFormat="1" applyFont="1" applyBorder="1" applyAlignment="1" applyProtection="1">
      <alignment horizontal="center"/>
    </xf>
    <xf numFmtId="3" fontId="7" fillId="0" borderId="0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45" fillId="0" borderId="0" xfId="0" applyNumberFormat="1" applyFont="1" applyBorder="1" applyAlignment="1" applyProtection="1">
      <alignment horizontal="right"/>
      <protection locked="0"/>
    </xf>
    <xf numFmtId="3" fontId="32" fillId="0" borderId="0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/>
    <xf numFmtId="3" fontId="38" fillId="0" borderId="0" xfId="0" applyNumberFormat="1" applyFont="1" applyBorder="1" applyAlignment="1" applyProtection="1">
      <alignment horizontal="center" wrapText="1"/>
      <protection locked="0"/>
    </xf>
    <xf numFmtId="3" fontId="7" fillId="0" borderId="0" xfId="0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3" fontId="38" fillId="0" borderId="0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right"/>
    </xf>
    <xf numFmtId="3" fontId="41" fillId="0" borderId="46" xfId="0" applyNumberFormat="1" applyFont="1" applyBorder="1" applyAlignment="1" applyProtection="1">
      <alignment horizontal="center"/>
    </xf>
    <xf numFmtId="3" fontId="23" fillId="0" borderId="47" xfId="0" applyNumberFormat="1" applyFont="1" applyBorder="1" applyAlignment="1" applyProtection="1">
      <alignment horizontal="center"/>
    </xf>
    <xf numFmtId="3" fontId="41" fillId="0" borderId="48" xfId="0" applyNumberFormat="1" applyFont="1" applyBorder="1" applyAlignment="1" applyProtection="1">
      <alignment horizontal="center"/>
    </xf>
    <xf numFmtId="3" fontId="12" fillId="0" borderId="48" xfId="0" applyNumberFormat="1" applyFont="1" applyBorder="1" applyAlignment="1" applyProtection="1">
      <alignment horizontal="center"/>
    </xf>
    <xf numFmtId="3" fontId="12" fillId="0" borderId="46" xfId="0" applyNumberFormat="1" applyFont="1" applyBorder="1" applyAlignment="1" applyProtection="1">
      <alignment horizontal="center"/>
    </xf>
    <xf numFmtId="49" fontId="41" fillId="0" borderId="11" xfId="0" applyNumberFormat="1" applyFont="1" applyBorder="1" applyAlignment="1" applyProtection="1">
      <alignment horizontal="center"/>
      <protection locked="0"/>
    </xf>
    <xf numFmtId="49" fontId="23" fillId="0" borderId="31" xfId="0" applyNumberFormat="1" applyFont="1" applyBorder="1" applyAlignment="1" applyProtection="1">
      <alignment horizontal="center"/>
      <protection locked="0"/>
    </xf>
    <xf numFmtId="49" fontId="12" fillId="0" borderId="49" xfId="0" applyNumberFormat="1" applyFont="1" applyBorder="1" applyAlignment="1"/>
    <xf numFmtId="49" fontId="13" fillId="0" borderId="49" xfId="0" applyNumberFormat="1" applyFont="1" applyBorder="1" applyAlignment="1">
      <alignment horizontal="right" wrapText="1"/>
    </xf>
    <xf numFmtId="49" fontId="23" fillId="0" borderId="47" xfId="0" applyNumberFormat="1" applyFont="1" applyBorder="1" applyAlignment="1">
      <alignment horizontal="center" wrapText="1"/>
    </xf>
    <xf numFmtId="0" fontId="27" fillId="0" borderId="31" xfId="0" applyNumberFormat="1" applyFont="1" applyBorder="1"/>
    <xf numFmtId="3" fontId="41" fillId="0" borderId="9" xfId="0" applyNumberFormat="1" applyFont="1" applyBorder="1" applyAlignment="1" applyProtection="1">
      <alignment horizontal="center" wrapText="1"/>
      <protection locked="0"/>
    </xf>
    <xf numFmtId="3" fontId="23" fillId="0" borderId="10" xfId="0" applyNumberFormat="1" applyFont="1" applyBorder="1" applyAlignment="1">
      <alignment horizontal="center" wrapText="1"/>
    </xf>
    <xf numFmtId="3" fontId="12" fillId="0" borderId="35" xfId="0" applyNumberFormat="1" applyFont="1" applyBorder="1" applyAlignment="1">
      <alignment horizontal="center" wrapText="1"/>
    </xf>
    <xf numFmtId="3" fontId="13" fillId="0" borderId="35" xfId="0" applyNumberFormat="1" applyFont="1" applyBorder="1" applyAlignment="1">
      <alignment horizontal="right" wrapText="1"/>
    </xf>
    <xf numFmtId="3" fontId="20" fillId="0" borderId="0" xfId="0" applyNumberFormat="1" applyFont="1" applyBorder="1" applyAlignment="1">
      <alignment horizontal="right"/>
    </xf>
    <xf numFmtId="3" fontId="12" fillId="0" borderId="8" xfId="0" applyNumberFormat="1" applyFont="1" applyBorder="1" applyAlignment="1">
      <alignment horizontal="center" wrapText="1"/>
    </xf>
    <xf numFmtId="49" fontId="12" fillId="0" borderId="31" xfId="0" applyNumberFormat="1" applyFont="1" applyBorder="1" applyAlignment="1">
      <alignment horizontal="center"/>
    </xf>
    <xf numFmtId="3" fontId="12" fillId="0" borderId="50" xfId="0" applyNumberFormat="1" applyFont="1" applyBorder="1" applyAlignment="1">
      <alignment horizontal="center"/>
    </xf>
    <xf numFmtId="3" fontId="12" fillId="0" borderId="18" xfId="0" applyNumberFormat="1" applyFont="1" applyBorder="1" applyAlignment="1" applyProtection="1">
      <alignment horizontal="center"/>
      <protection locked="0"/>
    </xf>
    <xf numFmtId="3" fontId="12" fillId="0" borderId="22" xfId="0" applyNumberFormat="1" applyFont="1" applyBorder="1" applyAlignment="1" applyProtection="1">
      <alignment horizontal="center"/>
      <protection locked="0"/>
    </xf>
    <xf numFmtId="3" fontId="12" fillId="0" borderId="18" xfId="0" applyNumberFormat="1" applyFont="1" applyFill="1" applyBorder="1" applyAlignment="1" applyProtection="1">
      <alignment horizontal="center"/>
      <protection locked="0"/>
    </xf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 applyAlignment="1" applyProtection="1">
      <alignment horizontal="center"/>
    </xf>
    <xf numFmtId="3" fontId="12" fillId="0" borderId="53" xfId="0" applyNumberFormat="1" applyFont="1" applyBorder="1" applyAlignment="1">
      <alignment horizontal="center"/>
    </xf>
    <xf numFmtId="3" fontId="12" fillId="0" borderId="13" xfId="0" applyNumberFormat="1" applyFont="1" applyBorder="1" applyAlignment="1" applyProtection="1">
      <alignment horizontal="center"/>
      <protection locked="0"/>
    </xf>
    <xf numFmtId="3" fontId="33" fillId="0" borderId="0" xfId="0" applyNumberFormat="1" applyFont="1" applyBorder="1" applyAlignment="1" applyProtection="1">
      <alignment horizontal="right"/>
      <protection locked="0"/>
    </xf>
    <xf numFmtId="3" fontId="20" fillId="0" borderId="0" xfId="0" applyNumberFormat="1" applyFont="1" applyBorder="1" applyAlignment="1">
      <alignment horizontal="center"/>
    </xf>
    <xf numFmtId="3" fontId="27" fillId="0" borderId="0" xfId="0" applyNumberFormat="1" applyFont="1" applyBorder="1" applyAlignment="1"/>
    <xf numFmtId="49" fontId="12" fillId="0" borderId="48" xfId="0" applyNumberFormat="1" applyFont="1" applyBorder="1" applyAlignment="1">
      <alignment horizontal="center" wrapText="1"/>
    </xf>
    <xf numFmtId="3" fontId="12" fillId="0" borderId="51" xfId="0" applyNumberFormat="1" applyFont="1" applyBorder="1" applyAlignment="1">
      <alignment horizontal="center" wrapText="1"/>
    </xf>
    <xf numFmtId="3" fontId="12" fillId="0" borderId="50" xfId="0" applyNumberFormat="1" applyFont="1" applyBorder="1" applyAlignment="1">
      <alignment horizontal="center" wrapText="1"/>
    </xf>
    <xf numFmtId="3" fontId="12" fillId="0" borderId="21" xfId="0" applyNumberFormat="1" applyFont="1" applyFill="1" applyBorder="1" applyAlignment="1">
      <alignment horizontal="center" wrapText="1"/>
    </xf>
    <xf numFmtId="3" fontId="12" fillId="0" borderId="34" xfId="0" applyNumberFormat="1" applyFont="1" applyBorder="1" applyAlignment="1">
      <alignment horizontal="center" wrapText="1"/>
    </xf>
    <xf numFmtId="3" fontId="12" fillId="0" borderId="48" xfId="0" applyNumberFormat="1" applyFont="1" applyBorder="1" applyAlignment="1">
      <alignment horizontal="center" wrapText="1"/>
    </xf>
    <xf numFmtId="3" fontId="12" fillId="0" borderId="53" xfId="0" applyNumberFormat="1" applyFont="1" applyBorder="1" applyAlignment="1">
      <alignment horizontal="center" wrapText="1"/>
    </xf>
    <xf numFmtId="3" fontId="34" fillId="0" borderId="0" xfId="0" applyNumberFormat="1" applyFont="1" applyBorder="1" applyAlignment="1">
      <alignment horizontal="center" wrapText="1"/>
    </xf>
    <xf numFmtId="3" fontId="0" fillId="2" borderId="0" xfId="0" applyNumberFormat="1" applyFill="1"/>
    <xf numFmtId="3" fontId="8" fillId="2" borderId="0" xfId="0" applyNumberFormat="1" applyFont="1" applyFill="1"/>
    <xf numFmtId="0" fontId="0" fillId="2" borderId="0" xfId="0" applyFill="1"/>
    <xf numFmtId="3" fontId="6" fillId="2" borderId="0" xfId="0" applyNumberFormat="1" applyFont="1" applyFill="1" applyBorder="1"/>
    <xf numFmtId="0" fontId="8" fillId="2" borderId="0" xfId="0" applyFont="1" applyFill="1" applyBorder="1"/>
    <xf numFmtId="3" fontId="8" fillId="2" borderId="0" xfId="0" applyNumberFormat="1" applyFont="1" applyFill="1" applyBorder="1"/>
    <xf numFmtId="3" fontId="8" fillId="2" borderId="2" xfId="0" applyNumberFormat="1" applyFont="1" applyFill="1" applyBorder="1"/>
    <xf numFmtId="3" fontId="9" fillId="2" borderId="0" xfId="0" applyNumberFormat="1" applyFont="1" applyFill="1" applyBorder="1"/>
    <xf numFmtId="3" fontId="12" fillId="2" borderId="18" xfId="0" applyNumberFormat="1" applyFont="1" applyFill="1" applyBorder="1" applyAlignment="1" applyProtection="1">
      <alignment horizontal="center"/>
      <protection locked="0"/>
    </xf>
    <xf numFmtId="3" fontId="41" fillId="2" borderId="19" xfId="0" applyNumberFormat="1" applyFont="1" applyFill="1" applyBorder="1" applyAlignment="1" applyProtection="1">
      <alignment horizontal="center"/>
      <protection locked="0"/>
    </xf>
    <xf numFmtId="3" fontId="23" fillId="2" borderId="20" xfId="0" applyNumberFormat="1" applyFont="1" applyFill="1" applyBorder="1" applyAlignment="1">
      <alignment horizontal="center"/>
    </xf>
    <xf numFmtId="3" fontId="23" fillId="2" borderId="20" xfId="0" applyNumberFormat="1" applyFont="1" applyFill="1" applyBorder="1" applyAlignment="1" applyProtection="1">
      <alignment horizontal="center"/>
      <protection locked="0"/>
    </xf>
    <xf numFmtId="3" fontId="12" fillId="2" borderId="5" xfId="0" applyNumberFormat="1" applyFont="1" applyFill="1" applyBorder="1" applyAlignment="1"/>
    <xf numFmtId="3" fontId="13" fillId="2" borderId="5" xfId="0" applyNumberFormat="1" applyFont="1" applyFill="1" applyBorder="1" applyAlignment="1">
      <alignment horizontal="right" wrapText="1"/>
    </xf>
    <xf numFmtId="3" fontId="41" fillId="2" borderId="19" xfId="0" applyNumberFormat="1" applyFont="1" applyFill="1" applyBorder="1" applyAlignment="1" applyProtection="1">
      <alignment horizontal="center" wrapText="1"/>
      <protection locked="0"/>
    </xf>
    <xf numFmtId="3" fontId="12" fillId="2" borderId="21" xfId="0" applyNumberFormat="1" applyFont="1" applyFill="1" applyBorder="1" applyAlignment="1">
      <alignment horizontal="center" wrapText="1"/>
    </xf>
    <xf numFmtId="3" fontId="41" fillId="2" borderId="19" xfId="0" applyNumberFormat="1" applyFont="1" applyFill="1" applyBorder="1" applyAlignment="1">
      <alignment horizontal="center" wrapText="1"/>
    </xf>
    <xf numFmtId="3" fontId="26" fillId="2" borderId="12" xfId="0" applyNumberFormat="1" applyFont="1" applyFill="1" applyBorder="1" applyAlignment="1">
      <alignment horizontal="center"/>
    </xf>
    <xf numFmtId="3" fontId="23" fillId="2" borderId="5" xfId="0" applyNumberFormat="1" applyFont="1" applyFill="1" applyBorder="1" applyAlignment="1"/>
    <xf numFmtId="3" fontId="23" fillId="2" borderId="5" xfId="0" applyNumberFormat="1" applyFont="1" applyFill="1" applyBorder="1" applyAlignment="1">
      <alignment horizontal="right" wrapText="1"/>
    </xf>
    <xf numFmtId="3" fontId="41" fillId="0" borderId="11" xfId="0" applyNumberFormat="1" applyFont="1" applyBorder="1" applyAlignment="1" applyProtection="1">
      <alignment horizontal="center"/>
    </xf>
    <xf numFmtId="3" fontId="41" fillId="0" borderId="49" xfId="0" applyNumberFormat="1" applyFont="1" applyBorder="1" applyAlignment="1" applyProtection="1">
      <alignment horizontal="center"/>
    </xf>
    <xf numFmtId="3" fontId="26" fillId="0" borderId="47" xfId="0" applyNumberFormat="1" applyFont="1" applyBorder="1" applyAlignment="1" applyProtection="1">
      <alignment horizontal="center"/>
    </xf>
    <xf numFmtId="3" fontId="41" fillId="0" borderId="44" xfId="0" applyNumberFormat="1" applyFont="1" applyBorder="1" applyAlignment="1" applyProtection="1">
      <alignment horizontal="center"/>
      <protection locked="0"/>
    </xf>
    <xf numFmtId="3" fontId="12" fillId="0" borderId="44" xfId="0" applyNumberFormat="1" applyFont="1" applyBorder="1"/>
    <xf numFmtId="3" fontId="41" fillId="0" borderId="44" xfId="0" applyNumberFormat="1" applyFont="1" applyBorder="1" applyAlignment="1">
      <alignment horizontal="center"/>
    </xf>
    <xf numFmtId="3" fontId="26" fillId="0" borderId="43" xfId="0" applyNumberFormat="1" applyFont="1" applyBorder="1" applyAlignment="1">
      <alignment horizontal="center"/>
    </xf>
    <xf numFmtId="0" fontId="35" fillId="0" borderId="0" xfId="0" applyFont="1"/>
    <xf numFmtId="3" fontId="27" fillId="0" borderId="0" xfId="0" applyNumberFormat="1" applyFont="1" applyBorder="1"/>
    <xf numFmtId="3" fontId="12" fillId="2" borderId="21" xfId="0" applyNumberFormat="1" applyFont="1" applyFill="1" applyBorder="1" applyAlignment="1">
      <alignment horizontal="center"/>
    </xf>
    <xf numFmtId="3" fontId="12" fillId="2" borderId="5" xfId="0" applyNumberFormat="1" applyFont="1" applyFill="1" applyBorder="1"/>
    <xf numFmtId="3" fontId="41" fillId="2" borderId="5" xfId="0" applyNumberFormat="1" applyFont="1" applyFill="1" applyBorder="1" applyAlignment="1">
      <alignment horizontal="center"/>
    </xf>
    <xf numFmtId="3" fontId="26" fillId="2" borderId="20" xfId="0" applyNumberFormat="1" applyFont="1" applyFill="1" applyBorder="1" applyAlignment="1">
      <alignment horizontal="center"/>
    </xf>
    <xf numFmtId="0" fontId="8" fillId="2" borderId="0" xfId="0" applyFont="1" applyFill="1"/>
    <xf numFmtId="3" fontId="23" fillId="2" borderId="15" xfId="0" applyNumberFormat="1" applyFont="1" applyFill="1" applyBorder="1" applyAlignment="1" applyProtection="1">
      <alignment horizontal="center"/>
      <protection locked="0"/>
    </xf>
    <xf numFmtId="3" fontId="23" fillId="2" borderId="15" xfId="0" applyNumberFormat="1" applyFont="1" applyFill="1" applyBorder="1" applyAlignment="1">
      <alignment horizontal="center" wrapText="1"/>
    </xf>
    <xf numFmtId="3" fontId="41" fillId="2" borderId="14" xfId="0" applyNumberFormat="1" applyFont="1" applyFill="1" applyBorder="1" applyAlignment="1">
      <alignment horizontal="center" wrapText="1"/>
    </xf>
    <xf numFmtId="3" fontId="12" fillId="0" borderId="36" xfId="0" applyNumberFormat="1" applyFont="1" applyBorder="1" applyAlignment="1" applyProtection="1">
      <alignment horizontal="center"/>
      <protection locked="0"/>
    </xf>
    <xf numFmtId="3" fontId="41" fillId="0" borderId="54" xfId="0" applyNumberFormat="1" applyFont="1" applyBorder="1" applyAlignment="1" applyProtection="1">
      <alignment horizontal="center"/>
      <protection locked="0"/>
    </xf>
    <xf numFmtId="3" fontId="12" fillId="0" borderId="55" xfId="0" applyNumberFormat="1" applyFont="1" applyBorder="1" applyAlignment="1"/>
    <xf numFmtId="3" fontId="13" fillId="0" borderId="55" xfId="0" applyNumberFormat="1" applyFont="1" applyBorder="1" applyAlignment="1">
      <alignment horizontal="right" wrapText="1"/>
    </xf>
    <xf numFmtId="3" fontId="41" fillId="0" borderId="54" xfId="0" applyNumberFormat="1" applyFont="1" applyBorder="1" applyAlignment="1" applyProtection="1">
      <alignment horizontal="center" wrapText="1"/>
      <protection locked="0"/>
    </xf>
    <xf numFmtId="3" fontId="23" fillId="0" borderId="37" xfId="0" applyNumberFormat="1" applyFont="1" applyBorder="1" applyAlignment="1">
      <alignment horizontal="center" wrapText="1"/>
    </xf>
    <xf numFmtId="3" fontId="41" fillId="0" borderId="54" xfId="0" applyNumberFormat="1" applyFont="1" applyBorder="1" applyAlignment="1">
      <alignment horizontal="center" wrapText="1"/>
    </xf>
    <xf numFmtId="3" fontId="30" fillId="2" borderId="5" xfId="0" applyNumberFormat="1" applyFont="1" applyFill="1" applyBorder="1" applyAlignment="1"/>
    <xf numFmtId="0" fontId="0" fillId="0" borderId="0" xfId="0" applyBorder="1"/>
    <xf numFmtId="3" fontId="41" fillId="2" borderId="23" xfId="0" applyNumberFormat="1" applyFont="1" applyFill="1" applyBorder="1" applyAlignment="1" applyProtection="1">
      <alignment horizontal="center" wrapText="1"/>
      <protection locked="0"/>
    </xf>
    <xf numFmtId="3" fontId="26" fillId="2" borderId="7" xfId="0" applyNumberFormat="1" applyFont="1" applyFill="1" applyBorder="1" applyAlignment="1" applyProtection="1">
      <alignment horizontal="center"/>
    </xf>
    <xf numFmtId="3" fontId="12" fillId="2" borderId="53" xfId="0" applyNumberFormat="1" applyFont="1" applyFill="1" applyBorder="1" applyAlignment="1">
      <alignment horizontal="center"/>
    </xf>
    <xf numFmtId="3" fontId="41" fillId="2" borderId="42" xfId="0" applyNumberFormat="1" applyFont="1" applyFill="1" applyBorder="1" applyAlignment="1" applyProtection="1">
      <alignment horizontal="center"/>
      <protection locked="0"/>
    </xf>
    <xf numFmtId="3" fontId="23" fillId="2" borderId="43" xfId="0" applyNumberFormat="1" applyFont="1" applyFill="1" applyBorder="1" applyAlignment="1" applyProtection="1">
      <alignment horizontal="center"/>
      <protection locked="0"/>
    </xf>
    <xf numFmtId="3" fontId="12" fillId="2" borderId="44" xfId="0" applyNumberFormat="1" applyFont="1" applyFill="1" applyBorder="1" applyAlignment="1"/>
    <xf numFmtId="3" fontId="13" fillId="2" borderId="44" xfId="0" applyNumberFormat="1" applyFont="1" applyFill="1" applyBorder="1" applyAlignment="1">
      <alignment horizontal="right" wrapText="1"/>
    </xf>
    <xf numFmtId="3" fontId="41" fillId="2" borderId="42" xfId="0" applyNumberFormat="1" applyFont="1" applyFill="1" applyBorder="1" applyAlignment="1" applyProtection="1">
      <alignment horizontal="center" wrapText="1"/>
      <protection locked="0"/>
    </xf>
    <xf numFmtId="3" fontId="23" fillId="2" borderId="43" xfId="0" applyNumberFormat="1" applyFont="1" applyFill="1" applyBorder="1" applyAlignment="1">
      <alignment horizontal="center" wrapText="1"/>
    </xf>
    <xf numFmtId="3" fontId="12" fillId="2" borderId="53" xfId="0" applyNumberFormat="1" applyFont="1" applyFill="1" applyBorder="1" applyAlignment="1">
      <alignment horizontal="center" wrapText="1"/>
    </xf>
    <xf numFmtId="3" fontId="41" fillId="2" borderId="42" xfId="0" applyNumberFormat="1" applyFont="1" applyFill="1" applyBorder="1" applyAlignment="1">
      <alignment horizontal="center" wrapText="1"/>
    </xf>
    <xf numFmtId="3" fontId="26" fillId="2" borderId="26" xfId="0" applyNumberFormat="1" applyFont="1" applyFill="1" applyBorder="1" applyAlignment="1">
      <alignment horizontal="center"/>
    </xf>
    <xf numFmtId="3" fontId="12" fillId="0" borderId="13" xfId="0" applyNumberFormat="1" applyFont="1" applyBorder="1" applyAlignment="1">
      <alignment horizontal="center"/>
    </xf>
    <xf numFmtId="0" fontId="0" fillId="2" borderId="3" xfId="0" applyFill="1" applyBorder="1"/>
    <xf numFmtId="3" fontId="6" fillId="2" borderId="3" xfId="0" applyNumberFormat="1" applyFont="1" applyFill="1" applyBorder="1"/>
    <xf numFmtId="3" fontId="47" fillId="0" borderId="7" xfId="0" applyNumberFormat="1" applyFont="1" applyBorder="1" applyAlignment="1" applyProtection="1">
      <alignment horizontal="center"/>
    </xf>
    <xf numFmtId="3" fontId="48" fillId="0" borderId="17" xfId="0" applyNumberFormat="1" applyFont="1" applyBorder="1"/>
    <xf numFmtId="3" fontId="48" fillId="0" borderId="12" xfId="0" applyNumberFormat="1" applyFont="1" applyBorder="1"/>
    <xf numFmtId="3" fontId="48" fillId="0" borderId="30" xfId="0" applyNumberFormat="1" applyFont="1" applyBorder="1"/>
    <xf numFmtId="3" fontId="48" fillId="0" borderId="26" xfId="0" applyNumberFormat="1" applyFont="1" applyBorder="1"/>
    <xf numFmtId="3" fontId="12" fillId="0" borderId="18" xfId="0" applyNumberFormat="1" applyFont="1" applyBorder="1"/>
    <xf numFmtId="3" fontId="49" fillId="0" borderId="0" xfId="0" applyNumberFormat="1" applyFont="1" applyBorder="1" applyAlignment="1">
      <alignment horizontal="right"/>
    </xf>
    <xf numFmtId="3" fontId="50" fillId="0" borderId="0" xfId="0" applyNumberFormat="1" applyFont="1" applyBorder="1" applyAlignment="1">
      <alignment horizontal="right"/>
    </xf>
    <xf numFmtId="3" fontId="51" fillId="0" borderId="10" xfId="0" applyNumberFormat="1" applyFont="1" applyBorder="1" applyAlignment="1">
      <alignment horizontal="center" wrapText="1"/>
    </xf>
    <xf numFmtId="49" fontId="52" fillId="0" borderId="47" xfId="0" applyNumberFormat="1" applyFont="1" applyBorder="1" applyAlignment="1">
      <alignment horizontal="center"/>
    </xf>
    <xf numFmtId="3" fontId="52" fillId="0" borderId="15" xfId="0" applyNumberFormat="1" applyFont="1" applyBorder="1" applyAlignment="1">
      <alignment horizontal="center"/>
    </xf>
    <xf numFmtId="3" fontId="52" fillId="0" borderId="20" xfId="0" applyNumberFormat="1" applyFont="1" applyBorder="1" applyAlignment="1">
      <alignment horizontal="center"/>
    </xf>
    <xf numFmtId="3" fontId="52" fillId="0" borderId="10" xfId="0" applyNumberFormat="1" applyFont="1" applyBorder="1" applyAlignment="1" applyProtection="1">
      <alignment horizontal="center"/>
    </xf>
    <xf numFmtId="3" fontId="52" fillId="0" borderId="20" xfId="0" applyNumberFormat="1" applyFont="1" applyFill="1" applyBorder="1" applyAlignment="1">
      <alignment horizontal="center"/>
    </xf>
    <xf numFmtId="3" fontId="52" fillId="0" borderId="24" xfId="0" applyNumberFormat="1" applyFont="1" applyBorder="1" applyAlignment="1">
      <alignment horizontal="center"/>
    </xf>
    <xf numFmtId="3" fontId="51" fillId="0" borderId="20" xfId="0" applyNumberFormat="1" applyFont="1" applyBorder="1" applyAlignment="1">
      <alignment horizontal="center"/>
    </xf>
    <xf numFmtId="3" fontId="52" fillId="0" borderId="32" xfId="0" applyNumberFormat="1" applyFont="1" applyBorder="1" applyAlignment="1">
      <alignment horizontal="center"/>
    </xf>
    <xf numFmtId="3" fontId="52" fillId="2" borderId="20" xfId="0" applyNumberFormat="1" applyFont="1" applyFill="1" applyBorder="1" applyAlignment="1">
      <alignment horizontal="center"/>
    </xf>
    <xf numFmtId="3" fontId="52" fillId="0" borderId="43" xfId="0" applyNumberFormat="1" applyFont="1" applyBorder="1" applyAlignment="1">
      <alignment horizontal="center"/>
    </xf>
    <xf numFmtId="3" fontId="52" fillId="0" borderId="47" xfId="0" applyNumberFormat="1" applyFont="1" applyBorder="1" applyAlignment="1" applyProtection="1">
      <alignment horizontal="center"/>
    </xf>
    <xf numFmtId="3" fontId="52" fillId="0" borderId="7" xfId="0" applyNumberFormat="1" applyFont="1" applyBorder="1" applyAlignment="1" applyProtection="1">
      <alignment horizontal="center"/>
    </xf>
    <xf numFmtId="3" fontId="52" fillId="0" borderId="37" xfId="0" applyNumberFormat="1" applyFont="1" applyBorder="1" applyAlignment="1" applyProtection="1">
      <alignment horizontal="center"/>
    </xf>
    <xf numFmtId="3" fontId="52" fillId="0" borderId="20" xfId="0" applyNumberFormat="1" applyFont="1" applyBorder="1" applyAlignment="1" applyProtection="1">
      <alignment horizontal="center"/>
    </xf>
    <xf numFmtId="3" fontId="52" fillId="0" borderId="10" xfId="0" applyNumberFormat="1" applyFont="1" applyBorder="1" applyAlignment="1">
      <alignment horizontal="center"/>
    </xf>
    <xf numFmtId="3" fontId="51" fillId="0" borderId="28" xfId="0" applyNumberFormat="1" applyFont="1" applyBorder="1" applyAlignment="1" applyProtection="1">
      <alignment horizontal="center"/>
    </xf>
    <xf numFmtId="3" fontId="52" fillId="2" borderId="43" xfId="0" applyNumberFormat="1" applyFont="1" applyFill="1" applyBorder="1" applyAlignment="1">
      <alignment horizontal="center"/>
    </xf>
    <xf numFmtId="3" fontId="52" fillId="2" borderId="15" xfId="0" applyNumberFormat="1" applyFont="1" applyFill="1" applyBorder="1" applyAlignment="1">
      <alignment horizontal="center"/>
    </xf>
    <xf numFmtId="3" fontId="52" fillId="0" borderId="15" xfId="0" applyNumberFormat="1" applyFont="1" applyFill="1" applyBorder="1" applyAlignment="1">
      <alignment horizontal="center"/>
    </xf>
    <xf numFmtId="3" fontId="52" fillId="0" borderId="10" xfId="0" applyNumberFormat="1" applyFont="1" applyFill="1" applyBorder="1" applyAlignment="1" applyProtection="1">
      <alignment horizontal="center"/>
    </xf>
    <xf numFmtId="3" fontId="46" fillId="0" borderId="7" xfId="0" applyNumberFormat="1" applyFont="1" applyBorder="1" applyAlignment="1">
      <alignment horizontal="center" wrapText="1"/>
    </xf>
    <xf numFmtId="49" fontId="46" fillId="0" borderId="31" xfId="0" applyNumberFormat="1" applyFont="1" applyBorder="1" applyAlignment="1">
      <alignment horizontal="center"/>
    </xf>
    <xf numFmtId="3" fontId="26" fillId="0" borderId="40" xfId="0" applyNumberFormat="1" applyFont="1" applyBorder="1" applyAlignment="1">
      <alignment horizontal="center"/>
    </xf>
    <xf numFmtId="3" fontId="52" fillId="0" borderId="37" xfId="0" applyNumberFormat="1" applyFont="1" applyBorder="1" applyAlignment="1">
      <alignment horizontal="center"/>
    </xf>
    <xf numFmtId="3" fontId="23" fillId="0" borderId="37" xfId="0" applyNumberFormat="1" applyFont="1" applyBorder="1" applyAlignment="1" applyProtection="1">
      <alignment horizontal="center"/>
      <protection locked="0"/>
    </xf>
    <xf numFmtId="3" fontId="41" fillId="0" borderId="5" xfId="0" applyNumberFormat="1" applyFont="1" applyBorder="1" applyAlignment="1" applyProtection="1">
      <alignment horizontal="center"/>
      <protection locked="0"/>
    </xf>
    <xf numFmtId="3" fontId="41" fillId="0" borderId="5" xfId="0" applyNumberFormat="1" applyFont="1" applyBorder="1" applyAlignment="1" applyProtection="1">
      <alignment horizontal="center" wrapText="1"/>
      <protection locked="0"/>
    </xf>
    <xf numFmtId="3" fontId="12" fillId="0" borderId="38" xfId="0" applyNumberFormat="1" applyFont="1" applyBorder="1" applyAlignment="1">
      <alignment horizontal="center" wrapText="1"/>
    </xf>
    <xf numFmtId="3" fontId="53" fillId="0" borderId="7" xfId="0" applyNumberFormat="1" applyFont="1" applyBorder="1" applyAlignment="1" applyProtection="1">
      <alignment horizontal="center"/>
    </xf>
    <xf numFmtId="3" fontId="12" fillId="0" borderId="21" xfId="0" applyNumberFormat="1" applyFont="1" applyBorder="1" applyAlignment="1" applyProtection="1">
      <alignment horizontal="center"/>
      <protection locked="0"/>
    </xf>
    <xf numFmtId="3" fontId="51" fillId="0" borderId="31" xfId="0" applyNumberFormat="1" applyFont="1" applyBorder="1" applyAlignment="1" applyProtection="1">
      <alignment horizontal="center"/>
    </xf>
    <xf numFmtId="3" fontId="12" fillId="0" borderId="41" xfId="0" applyNumberFormat="1" applyFont="1" applyBorder="1" applyAlignment="1" applyProtection="1">
      <alignment horizontal="center"/>
      <protection locked="0"/>
    </xf>
    <xf numFmtId="10" fontId="52" fillId="0" borderId="47" xfId="1" applyNumberFormat="1" applyFont="1" applyBorder="1" applyAlignment="1">
      <alignment horizontal="center"/>
    </xf>
    <xf numFmtId="3" fontId="12" fillId="0" borderId="50" xfId="0" applyNumberFormat="1" applyFont="1" applyBorder="1" applyAlignment="1" applyProtection="1">
      <alignment horizontal="center"/>
      <protection locked="0"/>
    </xf>
    <xf numFmtId="10" fontId="12" fillId="0" borderId="50" xfId="1" applyNumberFormat="1" applyFont="1" applyBorder="1" applyAlignment="1">
      <alignment horizontal="center"/>
    </xf>
    <xf numFmtId="3" fontId="12" fillId="0" borderId="34" xfId="0" applyNumberFormat="1" applyFont="1" applyBorder="1" applyAlignment="1" applyProtection="1">
      <alignment horizontal="center"/>
      <protection locked="0"/>
    </xf>
    <xf numFmtId="3" fontId="12" fillId="0" borderId="51" xfId="0" applyNumberFormat="1" applyFont="1" applyBorder="1" applyAlignment="1" applyProtection="1">
      <alignment horizontal="center"/>
      <protection locked="0"/>
    </xf>
    <xf numFmtId="3" fontId="12" fillId="0" borderId="53" xfId="0" applyNumberFormat="1" applyFont="1" applyBorder="1" applyAlignment="1" applyProtection="1">
      <alignment horizontal="center"/>
      <protection locked="0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2" fillId="0" borderId="8" xfId="0" applyNumberFormat="1" applyFont="1" applyBorder="1" applyAlignment="1" applyProtection="1">
      <alignment horizontal="center"/>
      <protection locked="0"/>
    </xf>
    <xf numFmtId="3" fontId="12" fillId="2" borderId="53" xfId="0" applyNumberFormat="1" applyFont="1" applyFill="1" applyBorder="1" applyAlignment="1" applyProtection="1">
      <alignment horizontal="center"/>
      <protection locked="0"/>
    </xf>
    <xf numFmtId="3" fontId="43" fillId="0" borderId="31" xfId="0" applyNumberFormat="1" applyFont="1" applyBorder="1" applyAlignment="1" applyProtection="1">
      <alignment horizontal="center"/>
    </xf>
    <xf numFmtId="10" fontId="23" fillId="0" borderId="47" xfId="1" applyNumberFormat="1" applyFont="1" applyBorder="1" applyAlignment="1" applyProtection="1">
      <alignment horizontal="center"/>
      <protection locked="0"/>
    </xf>
    <xf numFmtId="3" fontId="12" fillId="0" borderId="18" xfId="0" applyNumberFormat="1" applyFont="1" applyBorder="1" applyAlignment="1" applyProtection="1">
      <alignment horizontal="center" wrapText="1"/>
      <protection locked="0"/>
    </xf>
    <xf numFmtId="3" fontId="12" fillId="0" borderId="18" xfId="0" applyNumberFormat="1" applyFont="1" applyFill="1" applyBorder="1" applyAlignment="1" applyProtection="1">
      <alignment horizontal="center" wrapText="1"/>
      <protection locked="0"/>
    </xf>
    <xf numFmtId="3" fontId="12" fillId="0" borderId="22" xfId="0" applyNumberFormat="1" applyFont="1" applyBorder="1" applyAlignment="1" applyProtection="1">
      <alignment horizontal="center" wrapText="1"/>
      <protection locked="0"/>
    </xf>
    <xf numFmtId="3" fontId="12" fillId="2" borderId="18" xfId="0" applyNumberFormat="1" applyFont="1" applyFill="1" applyBorder="1" applyAlignment="1" applyProtection="1">
      <alignment horizontal="center" wrapText="1"/>
      <protection locked="0"/>
    </xf>
    <xf numFmtId="3" fontId="12" fillId="0" borderId="13" xfId="0" applyNumberFormat="1" applyFont="1" applyBorder="1" applyAlignment="1">
      <alignment horizontal="center" wrapText="1"/>
    </xf>
    <xf numFmtId="3" fontId="12" fillId="2" borderId="41" xfId="0" applyNumberFormat="1" applyFont="1" applyFill="1" applyBorder="1" applyAlignment="1" applyProtection="1">
      <alignment horizontal="center" wrapText="1"/>
      <protection locked="0"/>
    </xf>
    <xf numFmtId="3" fontId="12" fillId="0" borderId="13" xfId="0" applyNumberFormat="1" applyFont="1" applyBorder="1" applyAlignment="1" applyProtection="1">
      <alignment horizontal="center" wrapText="1"/>
      <protection locked="0"/>
    </xf>
    <xf numFmtId="3" fontId="12" fillId="0" borderId="21" xfId="0" applyNumberFormat="1" applyFont="1" applyBorder="1" applyAlignment="1" applyProtection="1">
      <alignment horizontal="center" wrapText="1"/>
      <protection locked="0"/>
    </xf>
    <xf numFmtId="3" fontId="12" fillId="0" borderId="36" xfId="0" applyNumberFormat="1" applyFont="1" applyBorder="1" applyAlignment="1" applyProtection="1">
      <alignment horizontal="center" wrapText="1"/>
      <protection locked="0"/>
    </xf>
    <xf numFmtId="3" fontId="12" fillId="0" borderId="41" xfId="0" applyNumberFormat="1" applyFont="1" applyBorder="1" applyAlignment="1" applyProtection="1">
      <alignment horizontal="center" wrapText="1"/>
      <protection locked="0"/>
    </xf>
    <xf numFmtId="3" fontId="26" fillId="0" borderId="10" xfId="0" applyNumberFormat="1" applyFont="1" applyBorder="1" applyAlignment="1" applyProtection="1">
      <alignment horizontal="center"/>
    </xf>
    <xf numFmtId="3" fontId="26" fillId="0" borderId="20" xfId="0" applyNumberFormat="1" applyFont="1" applyBorder="1" applyAlignment="1" applyProtection="1">
      <alignment horizontal="center"/>
    </xf>
    <xf numFmtId="3" fontId="26" fillId="0" borderId="10" xfId="0" applyNumberFormat="1" applyFont="1" applyBorder="1" applyAlignment="1">
      <alignment horizontal="center"/>
    </xf>
    <xf numFmtId="3" fontId="44" fillId="0" borderId="28" xfId="0" applyNumberFormat="1" applyFont="1" applyBorder="1" applyAlignment="1" applyProtection="1">
      <alignment horizontal="center"/>
    </xf>
    <xf numFmtId="3" fontId="42" fillId="0" borderId="28" xfId="0" applyNumberFormat="1" applyFont="1" applyBorder="1" applyAlignment="1" applyProtection="1">
      <alignment horizontal="center"/>
    </xf>
    <xf numFmtId="3" fontId="12" fillId="0" borderId="6" xfId="0" applyNumberFormat="1" applyFont="1" applyBorder="1"/>
    <xf numFmtId="49" fontId="12" fillId="0" borderId="13" xfId="0" applyNumberFormat="1" applyFont="1" applyBorder="1"/>
    <xf numFmtId="3" fontId="23" fillId="0" borderId="7" xfId="0" applyNumberFormat="1" applyFont="1" applyBorder="1" applyAlignment="1"/>
    <xf numFmtId="3" fontId="28" fillId="0" borderId="7" xfId="0" applyNumberFormat="1" applyFont="1" applyBorder="1"/>
    <xf numFmtId="49" fontId="28" fillId="0" borderId="31" xfId="0" applyNumberFormat="1" applyFont="1" applyBorder="1"/>
    <xf numFmtId="3" fontId="25" fillId="0" borderId="40" xfId="0" applyNumberFormat="1" applyFont="1" applyBorder="1"/>
    <xf numFmtId="3" fontId="23" fillId="0" borderId="7" xfId="0" applyNumberFormat="1" applyFont="1" applyBorder="1" applyProtection="1"/>
    <xf numFmtId="3" fontId="25" fillId="0" borderId="29" xfId="0" applyNumberFormat="1" applyFont="1" applyBorder="1"/>
    <xf numFmtId="3" fontId="43" fillId="0" borderId="7" xfId="0" applyNumberFormat="1" applyFont="1" applyBorder="1" applyProtection="1"/>
    <xf numFmtId="3" fontId="48" fillId="0" borderId="12" xfId="0" applyNumberFormat="1" applyFont="1" applyFill="1" applyBorder="1"/>
    <xf numFmtId="3" fontId="25" fillId="0" borderId="29" xfId="0" applyNumberFormat="1" applyFont="1" applyFill="1" applyBorder="1"/>
    <xf numFmtId="3" fontId="12" fillId="0" borderId="12" xfId="0" applyNumberFormat="1" applyFont="1" applyFill="1" applyBorder="1"/>
    <xf numFmtId="3" fontId="12" fillId="0" borderId="30" xfId="0" applyNumberFormat="1" applyFont="1" applyFill="1" applyBorder="1"/>
    <xf numFmtId="3" fontId="23" fillId="0" borderId="7" xfId="0" applyNumberFormat="1" applyFont="1" applyFill="1" applyBorder="1" applyProtection="1"/>
    <xf numFmtId="3" fontId="12" fillId="0" borderId="12" xfId="0" applyNumberFormat="1" applyFont="1" applyFill="1" applyBorder="1" applyProtection="1">
      <protection locked="0"/>
    </xf>
    <xf numFmtId="3" fontId="25" fillId="0" borderId="17" xfId="0" applyNumberFormat="1" applyFont="1" applyFill="1" applyBorder="1"/>
    <xf numFmtId="3" fontId="12" fillId="2" borderId="12" xfId="0" applyNumberFormat="1" applyFont="1" applyFill="1" applyBorder="1"/>
    <xf numFmtId="3" fontId="12" fillId="0" borderId="26" xfId="0" applyNumberFormat="1" applyFont="1" applyFill="1" applyBorder="1"/>
    <xf numFmtId="3" fontId="23" fillId="0" borderId="31" xfId="0" applyNumberFormat="1" applyFont="1" applyFill="1" applyBorder="1" applyProtection="1"/>
    <xf numFmtId="3" fontId="12" fillId="0" borderId="29" xfId="0" applyNumberFormat="1" applyFont="1" applyFill="1" applyBorder="1"/>
    <xf numFmtId="3" fontId="25" fillId="0" borderId="40" xfId="0" applyNumberFormat="1" applyFont="1" applyFill="1" applyBorder="1"/>
    <xf numFmtId="3" fontId="25" fillId="0" borderId="40" xfId="0" applyNumberFormat="1" applyFont="1" applyFill="1" applyBorder="1" applyProtection="1"/>
    <xf numFmtId="3" fontId="25" fillId="0" borderId="12" xfId="0" applyNumberFormat="1" applyFont="1" applyFill="1" applyBorder="1" applyProtection="1"/>
    <xf numFmtId="3" fontId="31" fillId="0" borderId="7" xfId="0" applyNumberFormat="1" applyFont="1" applyFill="1" applyBorder="1"/>
    <xf numFmtId="3" fontId="23" fillId="0" borderId="7" xfId="0" applyNumberFormat="1" applyFont="1" applyFill="1" applyBorder="1"/>
    <xf numFmtId="3" fontId="12" fillId="2" borderId="26" xfId="0" applyNumberFormat="1" applyFont="1" applyFill="1" applyBorder="1"/>
    <xf numFmtId="3" fontId="12" fillId="2" borderId="30" xfId="0" applyNumberFormat="1" applyFont="1" applyFill="1" applyBorder="1"/>
    <xf numFmtId="3" fontId="12" fillId="0" borderId="40" xfId="0" applyNumberFormat="1" applyFont="1" applyFill="1" applyBorder="1"/>
    <xf numFmtId="3" fontId="28" fillId="0" borderId="26" xfId="0" applyNumberFormat="1" applyFont="1" applyFill="1" applyBorder="1"/>
    <xf numFmtId="0" fontId="27" fillId="0" borderId="7" xfId="0" applyNumberFormat="1" applyFont="1" applyBorder="1"/>
    <xf numFmtId="0" fontId="27" fillId="0" borderId="29" xfId="0" applyNumberFormat="1" applyFont="1" applyBorder="1"/>
    <xf numFmtId="0" fontId="27" fillId="0" borderId="30" xfId="0" applyNumberFormat="1" applyFont="1" applyBorder="1"/>
    <xf numFmtId="0" fontId="27" fillId="0" borderId="12" xfId="0" applyNumberFormat="1" applyFont="1" applyBorder="1" applyAlignment="1">
      <alignment wrapText="1"/>
    </xf>
    <xf numFmtId="0" fontId="27" fillId="0" borderId="12" xfId="0" applyNumberFormat="1" applyFont="1" applyFill="1" applyBorder="1"/>
    <xf numFmtId="0" fontId="27" fillId="0" borderId="12" xfId="0" applyNumberFormat="1" applyFont="1" applyBorder="1" applyAlignment="1">
      <alignment horizontal="right"/>
    </xf>
    <xf numFmtId="0" fontId="29" fillId="0" borderId="12" xfId="0" applyNumberFormat="1" applyFont="1" applyBorder="1"/>
    <xf numFmtId="0" fontId="27" fillId="0" borderId="12" xfId="0" applyNumberFormat="1" applyFont="1" applyFill="1" applyBorder="1" applyAlignment="1">
      <alignment wrapText="1"/>
    </xf>
    <xf numFmtId="0" fontId="27" fillId="2" borderId="12" xfId="0" applyNumberFormat="1" applyFont="1" applyFill="1" applyBorder="1"/>
    <xf numFmtId="0" fontId="27" fillId="2" borderId="12" xfId="0" applyNumberFormat="1" applyFont="1" applyFill="1" applyBorder="1" applyAlignment="1">
      <alignment wrapText="1"/>
    </xf>
    <xf numFmtId="0" fontId="27" fillId="0" borderId="30" xfId="0" applyNumberFormat="1" applyFont="1" applyBorder="1" applyAlignment="1">
      <alignment wrapText="1"/>
    </xf>
    <xf numFmtId="0" fontId="27" fillId="0" borderId="26" xfId="0" applyNumberFormat="1" applyFont="1" applyBorder="1"/>
    <xf numFmtId="0" fontId="27" fillId="2" borderId="26" xfId="0" applyNumberFormat="1" applyFont="1" applyFill="1" applyBorder="1"/>
    <xf numFmtId="0" fontId="27" fillId="0" borderId="29" xfId="0" applyNumberFormat="1" applyFont="1" applyBorder="1" applyAlignment="1">
      <alignment wrapText="1"/>
    </xf>
    <xf numFmtId="0" fontId="27" fillId="0" borderId="40" xfId="0" applyNumberFormat="1" applyFont="1" applyBorder="1"/>
    <xf numFmtId="3" fontId="47" fillId="0" borderId="12" xfId="0" applyNumberFormat="1" applyFont="1" applyBorder="1" applyAlignment="1">
      <alignment horizontal="center"/>
    </xf>
    <xf numFmtId="10" fontId="23" fillId="0" borderId="47" xfId="1" applyNumberFormat="1" applyFont="1" applyBorder="1" applyAlignment="1">
      <alignment horizontal="center" wrapText="1"/>
    </xf>
    <xf numFmtId="3" fontId="54" fillId="0" borderId="18" xfId="0" applyNumberFormat="1" applyFont="1" applyBorder="1" applyAlignment="1" applyProtection="1">
      <alignment horizontal="center"/>
      <protection locked="0"/>
    </xf>
    <xf numFmtId="3" fontId="54" fillId="0" borderId="19" xfId="0" applyNumberFormat="1" applyFont="1" applyBorder="1" applyAlignment="1" applyProtection="1">
      <alignment horizontal="center"/>
      <protection locked="0"/>
    </xf>
    <xf numFmtId="3" fontId="54" fillId="0" borderId="20" xfId="0" applyNumberFormat="1" applyFont="1" applyBorder="1" applyAlignment="1">
      <alignment horizontal="center"/>
    </xf>
    <xf numFmtId="3" fontId="54" fillId="0" borderId="5" xfId="0" applyNumberFormat="1" applyFont="1" applyBorder="1" applyAlignment="1"/>
    <xf numFmtId="3" fontId="54" fillId="0" borderId="5" xfId="0" applyNumberFormat="1" applyFont="1" applyBorder="1" applyAlignment="1">
      <alignment horizontal="right" wrapText="1"/>
    </xf>
    <xf numFmtId="3" fontId="54" fillId="0" borderId="20" xfId="0" applyNumberFormat="1" applyFont="1" applyBorder="1" applyAlignment="1">
      <alignment horizontal="center" wrapText="1"/>
    </xf>
    <xf numFmtId="3" fontId="54" fillId="0" borderId="12" xfId="0" applyNumberFormat="1" applyFont="1" applyBorder="1" applyAlignment="1">
      <alignment horizontal="center"/>
    </xf>
    <xf numFmtId="0" fontId="55" fillId="0" borderId="0" xfId="0" applyFont="1"/>
    <xf numFmtId="3" fontId="56" fillId="0" borderId="0" xfId="0" applyNumberFormat="1" applyFont="1" applyBorder="1"/>
    <xf numFmtId="3" fontId="57" fillId="0" borderId="0" xfId="0" applyNumberFormat="1" applyFont="1"/>
    <xf numFmtId="3" fontId="54" fillId="0" borderId="21" xfId="0" applyNumberFormat="1" applyFont="1" applyBorder="1" applyAlignment="1">
      <alignment horizontal="center"/>
    </xf>
    <xf numFmtId="3" fontId="55" fillId="0" borderId="0" xfId="0" applyNumberFormat="1" applyFont="1"/>
    <xf numFmtId="0" fontId="57" fillId="0" borderId="0" xfId="0" applyFont="1" applyBorder="1"/>
    <xf numFmtId="3" fontId="54" fillId="0" borderId="30" xfId="0" applyNumberFormat="1" applyFont="1" applyBorder="1" applyAlignment="1">
      <alignment horizontal="center"/>
    </xf>
    <xf numFmtId="0" fontId="57" fillId="0" borderId="0" xfId="0" applyFont="1"/>
    <xf numFmtId="3" fontId="54" fillId="2" borderId="12" xfId="0" applyNumberFormat="1" applyFont="1" applyFill="1" applyBorder="1" applyAlignment="1">
      <alignment horizontal="center"/>
    </xf>
    <xf numFmtId="0" fontId="55" fillId="0" borderId="3" xfId="0" applyFont="1" applyBorder="1"/>
    <xf numFmtId="3" fontId="56" fillId="0" borderId="3" xfId="0" applyNumberFormat="1" applyFont="1" applyBorder="1"/>
    <xf numFmtId="3" fontId="56" fillId="0" borderId="5" xfId="0" applyNumberFormat="1" applyFont="1" applyBorder="1"/>
    <xf numFmtId="3" fontId="53" fillId="0" borderId="12" xfId="0" applyNumberFormat="1" applyFont="1" applyBorder="1"/>
    <xf numFmtId="3" fontId="53" fillId="0" borderId="18" xfId="0" applyNumberFormat="1" applyFont="1" applyBorder="1" applyAlignment="1" applyProtection="1">
      <alignment horizontal="center"/>
      <protection locked="0"/>
    </xf>
    <xf numFmtId="3" fontId="53" fillId="0" borderId="19" xfId="0" applyNumberFormat="1" applyFont="1" applyBorder="1" applyAlignment="1" applyProtection="1">
      <alignment horizontal="center"/>
      <protection locked="0"/>
    </xf>
    <xf numFmtId="3" fontId="53" fillId="0" borderId="18" xfId="0" applyNumberFormat="1" applyFont="1" applyBorder="1" applyAlignment="1" applyProtection="1">
      <alignment horizontal="center" wrapText="1"/>
      <protection locked="0"/>
    </xf>
    <xf numFmtId="3" fontId="53" fillId="0" borderId="5" xfId="0" applyNumberFormat="1" applyFont="1" applyBorder="1" applyAlignment="1"/>
    <xf numFmtId="3" fontId="53" fillId="0" borderId="5" xfId="0" applyNumberFormat="1" applyFont="1" applyBorder="1" applyAlignment="1">
      <alignment horizontal="right" wrapText="1"/>
    </xf>
    <xf numFmtId="3" fontId="53" fillId="0" borderId="21" xfId="0" applyNumberFormat="1" applyFont="1" applyBorder="1" applyAlignment="1">
      <alignment horizontal="center" wrapText="1"/>
    </xf>
    <xf numFmtId="0" fontId="58" fillId="0" borderId="0" xfId="0" applyFont="1"/>
    <xf numFmtId="3" fontId="60" fillId="0" borderId="20" xfId="0" applyNumberFormat="1" applyFont="1" applyBorder="1" applyAlignment="1">
      <alignment horizontal="center"/>
    </xf>
    <xf numFmtId="3" fontId="60" fillId="0" borderId="20" xfId="0" applyNumberFormat="1" applyFont="1" applyBorder="1" applyAlignment="1" applyProtection="1">
      <alignment horizontal="center"/>
      <protection locked="0"/>
    </xf>
    <xf numFmtId="3" fontId="60" fillId="0" borderId="20" xfId="0" applyNumberFormat="1" applyFont="1" applyBorder="1" applyAlignment="1">
      <alignment horizontal="center" wrapText="1"/>
    </xf>
    <xf numFmtId="3" fontId="59" fillId="0" borderId="19" xfId="0" applyNumberFormat="1" applyFont="1" applyBorder="1" applyAlignment="1">
      <alignment horizontal="center" wrapText="1"/>
    </xf>
    <xf numFmtId="3" fontId="59" fillId="0" borderId="19" xfId="0" applyNumberFormat="1" applyFont="1" applyBorder="1" applyAlignment="1" applyProtection="1">
      <alignment horizontal="center" wrapText="1"/>
      <protection locked="0"/>
    </xf>
    <xf numFmtId="3" fontId="59" fillId="0" borderId="19" xfId="0" applyNumberFormat="1" applyFont="1" applyBorder="1" applyAlignment="1" applyProtection="1">
      <alignment horizontal="center"/>
      <protection locked="0"/>
    </xf>
    <xf numFmtId="3" fontId="59" fillId="2" borderId="19" xfId="0" applyNumberFormat="1" applyFont="1" applyFill="1" applyBorder="1" applyAlignment="1" applyProtection="1">
      <alignment horizontal="center"/>
      <protection locked="0"/>
    </xf>
    <xf numFmtId="3" fontId="53" fillId="0" borderId="12" xfId="0" applyNumberFormat="1" applyFont="1" applyFill="1" applyBorder="1"/>
    <xf numFmtId="3" fontId="53" fillId="0" borderId="30" xfId="0" applyNumberFormat="1" applyFont="1" applyFill="1" applyBorder="1"/>
    <xf numFmtId="3" fontId="59" fillId="0" borderId="19" xfId="0" applyNumberFormat="1" applyFont="1" applyFill="1" applyBorder="1" applyAlignment="1" applyProtection="1">
      <alignment horizontal="center"/>
      <protection locked="0"/>
    </xf>
    <xf numFmtId="3" fontId="60" fillId="2" borderId="20" xfId="0" applyNumberFormat="1" applyFont="1" applyFill="1" applyBorder="1" applyAlignment="1">
      <alignment horizontal="center" wrapText="1"/>
    </xf>
    <xf numFmtId="3" fontId="60" fillId="2" borderId="20" xfId="0" applyNumberFormat="1" applyFont="1" applyFill="1" applyBorder="1" applyAlignment="1">
      <alignment horizontal="center"/>
    </xf>
    <xf numFmtId="3" fontId="60" fillId="0" borderId="15" xfId="0" applyNumberFormat="1" applyFont="1" applyBorder="1" applyAlignment="1">
      <alignment horizontal="center"/>
    </xf>
    <xf numFmtId="3" fontId="60" fillId="0" borderId="15" xfId="0" applyNumberFormat="1" applyFont="1" applyBorder="1" applyAlignment="1" applyProtection="1">
      <alignment horizontal="center"/>
      <protection locked="0"/>
    </xf>
    <xf numFmtId="3" fontId="59" fillId="0" borderId="14" xfId="0" applyNumberFormat="1" applyFont="1" applyBorder="1" applyAlignment="1">
      <alignment horizontal="center" wrapText="1"/>
    </xf>
    <xf numFmtId="3" fontId="53" fillId="0" borderId="21" xfId="0" applyNumberFormat="1" applyFont="1" applyBorder="1" applyAlignment="1">
      <alignment horizontal="center"/>
    </xf>
    <xf numFmtId="3" fontId="59" fillId="0" borderId="23" xfId="0" applyNumberFormat="1" applyFont="1" applyBorder="1" applyAlignment="1">
      <alignment horizontal="center" wrapText="1"/>
    </xf>
    <xf numFmtId="3" fontId="53" fillId="0" borderId="34" xfId="0" applyNumberFormat="1" applyFont="1" applyBorder="1" applyAlignment="1">
      <alignment horizontal="center" wrapText="1"/>
    </xf>
    <xf numFmtId="0" fontId="61" fillId="0" borderId="0" xfId="0" applyNumberFormat="1" applyFont="1" applyBorder="1"/>
    <xf numFmtId="0" fontId="27" fillId="0" borderId="7" xfId="0" applyNumberFormat="1" applyFont="1" applyBorder="1" applyAlignment="1">
      <alignment horizontal="center"/>
    </xf>
    <xf numFmtId="0" fontId="27" fillId="0" borderId="7" xfId="0" applyNumberFormat="1" applyFont="1" applyBorder="1" applyProtection="1"/>
    <xf numFmtId="0" fontId="27" fillId="0" borderId="7" xfId="0" applyNumberFormat="1" applyFont="1" applyBorder="1" applyAlignment="1" applyProtection="1">
      <alignment wrapText="1"/>
    </xf>
    <xf numFmtId="0" fontId="27" fillId="0" borderId="17" xfId="0" applyNumberFormat="1" applyFont="1" applyBorder="1"/>
    <xf numFmtId="0" fontId="27" fillId="0" borderId="31" xfId="0" applyNumberFormat="1" applyFont="1" applyBorder="1" applyProtection="1"/>
    <xf numFmtId="0" fontId="53" fillId="0" borderId="7" xfId="0" applyNumberFormat="1" applyFont="1" applyBorder="1" applyProtection="1"/>
    <xf numFmtId="0" fontId="27" fillId="0" borderId="40" xfId="0" applyNumberFormat="1" applyFont="1" applyBorder="1" applyProtection="1"/>
    <xf numFmtId="0" fontId="27" fillId="0" borderId="12" xfId="0" applyNumberFormat="1" applyFont="1" applyBorder="1" applyProtection="1"/>
    <xf numFmtId="0" fontId="27" fillId="0" borderId="7" xfId="0" applyNumberFormat="1" applyFont="1" applyFill="1" applyBorder="1" applyProtection="1"/>
    <xf numFmtId="0" fontId="1" fillId="0" borderId="0" xfId="0" applyNumberFormat="1" applyFont="1"/>
    <xf numFmtId="0" fontId="27" fillId="0" borderId="12" xfId="0" applyFont="1" applyBorder="1"/>
    <xf numFmtId="0" fontId="27" fillId="2" borderId="12" xfId="0" applyFont="1" applyFill="1" applyBorder="1" applyAlignment="1">
      <alignment horizontal="right" wrapText="1" readingOrder="2"/>
    </xf>
    <xf numFmtId="0" fontId="27" fillId="2" borderId="12" xfId="0" applyFont="1" applyFill="1" applyBorder="1" applyAlignment="1">
      <alignment wrapText="1"/>
    </xf>
    <xf numFmtId="0" fontId="27" fillId="0" borderId="12" xfId="0" applyFont="1" applyBorder="1" applyAlignment="1">
      <alignment wrapText="1"/>
    </xf>
    <xf numFmtId="49" fontId="27" fillId="2" borderId="12" xfId="0" applyNumberFormat="1" applyFont="1" applyFill="1" applyBorder="1" applyAlignment="1">
      <alignment horizontal="right" readingOrder="2"/>
    </xf>
    <xf numFmtId="0" fontId="27" fillId="0" borderId="12" xfId="0" applyFont="1" applyBorder="1" applyAlignment="1">
      <alignment wrapText="1" readingOrder="2"/>
    </xf>
    <xf numFmtId="0" fontId="27" fillId="2" borderId="12" xfId="0" applyFont="1" applyFill="1" applyBorder="1" applyAlignment="1">
      <alignment readingOrder="2"/>
    </xf>
    <xf numFmtId="0" fontId="27" fillId="0" borderId="12" xfId="0" applyFont="1" applyBorder="1" applyAlignment="1">
      <alignment readingOrder="2"/>
    </xf>
    <xf numFmtId="0" fontId="62" fillId="0" borderId="7" xfId="0" applyFont="1" applyBorder="1" applyAlignment="1">
      <alignment readingOrder="2"/>
    </xf>
    <xf numFmtId="0" fontId="62" fillId="0" borderId="40" xfId="0" applyFont="1" applyBorder="1" applyAlignment="1">
      <alignment readingOrder="2"/>
    </xf>
    <xf numFmtId="0" fontId="27" fillId="0" borderId="30" xfId="0" applyFont="1" applyBorder="1" applyAlignment="1">
      <alignment wrapText="1" readingOrder="2"/>
    </xf>
    <xf numFmtId="0" fontId="27" fillId="2" borderId="12" xfId="0" applyFont="1" applyFill="1" applyBorder="1" applyAlignment="1">
      <alignment wrapText="1" readingOrder="2"/>
    </xf>
    <xf numFmtId="0" fontId="27" fillId="0" borderId="29" xfId="0" applyFont="1" applyBorder="1" applyAlignment="1">
      <alignment readingOrder="2"/>
    </xf>
    <xf numFmtId="0" fontId="27" fillId="0" borderId="29" xfId="0" applyFont="1" applyBorder="1" applyAlignment="1">
      <alignment horizontal="center" wrapText="1" readingOrder="2"/>
    </xf>
    <xf numFmtId="3" fontId="63" fillId="0" borderId="12" xfId="0" applyNumberFormat="1" applyFont="1" applyFill="1" applyBorder="1" applyProtection="1">
      <protection locked="0"/>
    </xf>
    <xf numFmtId="3" fontId="8" fillId="0" borderId="0" xfId="0" applyNumberFormat="1" applyFont="1" applyBorder="1" applyProtection="1"/>
    <xf numFmtId="0" fontId="27" fillId="2" borderId="29" xfId="0" applyFont="1" applyFill="1" applyBorder="1" applyAlignment="1">
      <alignment wrapText="1" readingOrder="2"/>
    </xf>
    <xf numFmtId="0" fontId="0" fillId="2" borderId="0" xfId="0" applyFill="1" applyBorder="1"/>
    <xf numFmtId="0" fontId="55" fillId="0" borderId="0" xfId="0" applyFont="1" applyBorder="1"/>
    <xf numFmtId="0" fontId="27" fillId="2" borderId="40" xfId="0" applyFont="1" applyFill="1" applyBorder="1" applyAlignment="1">
      <alignment readingOrder="2"/>
    </xf>
    <xf numFmtId="0" fontId="27" fillId="0" borderId="7" xfId="0" applyFont="1" applyBorder="1" applyAlignment="1">
      <alignment readingOrder="2"/>
    </xf>
    <xf numFmtId="0" fontId="27" fillId="0" borderId="30" xfId="0" applyFont="1" applyBorder="1" applyAlignment="1">
      <alignment readingOrder="2"/>
    </xf>
    <xf numFmtId="0" fontId="12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8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8000"/>
      <color rgb="FF0000CC"/>
      <color rgb="FF00602B"/>
      <color rgb="FFFF33CC"/>
      <color rgb="FF0000FF"/>
      <color rgb="FF33CC33"/>
      <color rgb="FF00D05E"/>
      <color rgb="FF01FF74"/>
      <color rgb="FF002611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2"/>
  <sheetViews>
    <sheetView rightToLeft="1" tabSelected="1" workbookViewId="0">
      <pane xSplit="2" ySplit="6" topLeftCell="C70" activePane="bottomRight" state="frozen"/>
      <selection pane="topRight" activeCell="C1" sqref="C1"/>
      <selection pane="bottomLeft" activeCell="A7" sqref="A7"/>
      <selection pane="bottomRight" activeCell="L28" sqref="L28"/>
    </sheetView>
  </sheetViews>
  <sheetFormatPr defaultColWidth="9.140625" defaultRowHeight="41.45" customHeight="1" x14ac:dyDescent="0.25"/>
  <cols>
    <col min="1" max="1" width="4.85546875" style="22" customWidth="1"/>
    <col min="2" max="2" width="37.5703125" style="20" customWidth="1"/>
    <col min="3" max="3" width="10.42578125" style="25" customWidth="1"/>
    <col min="4" max="4" width="10.28515625" style="68" customWidth="1"/>
    <col min="5" max="5" width="11.140625" style="30" customWidth="1"/>
    <col min="6" max="6" width="9.7109375" style="37" customWidth="1"/>
    <col min="7" max="7" width="10.140625" style="68" customWidth="1"/>
    <col min="8" max="8" width="11" style="36" customWidth="1"/>
    <col min="9" max="9" width="9.7109375" style="25" customWidth="1"/>
    <col min="10" max="10" width="9.5703125" style="23" hidden="1" customWidth="1"/>
    <col min="11" max="11" width="8" style="24" hidden="1" customWidth="1"/>
    <col min="12" max="12" width="9.7109375" style="71" customWidth="1"/>
    <col min="13" max="13" width="10.85546875" style="32" customWidth="1"/>
    <col min="14" max="14" width="10.42578125" style="34" customWidth="1"/>
    <col min="15" max="15" width="10.140625" style="74" customWidth="1"/>
    <col min="16" max="16" width="11.5703125" style="28" customWidth="1"/>
    <col min="17" max="17" width="41.28515625" style="49" customWidth="1"/>
    <col min="18" max="18" width="8.85546875" customWidth="1"/>
    <col min="19" max="19" width="11.28515625" customWidth="1"/>
    <col min="20" max="20" width="8.85546875" customWidth="1"/>
    <col min="21" max="21" width="11.28515625" customWidth="1"/>
    <col min="22" max="22" width="10.42578125" customWidth="1"/>
    <col min="23" max="28" width="8.85546875" customWidth="1"/>
    <col min="29" max="16384" width="9.140625" style="3"/>
  </cols>
  <sheetData>
    <row r="1" spans="1:28" s="9" customFormat="1" ht="29.25" customHeight="1" x14ac:dyDescent="0.4">
      <c r="A1" s="203"/>
      <c r="B1" s="204"/>
      <c r="C1" s="228"/>
      <c r="D1" s="205" t="s">
        <v>209</v>
      </c>
      <c r="E1" s="317"/>
      <c r="F1" s="239"/>
      <c r="G1" s="205"/>
      <c r="H1" s="206"/>
      <c r="I1" s="240"/>
      <c r="J1" s="207"/>
      <c r="K1" s="31"/>
      <c r="L1" s="208"/>
      <c r="M1" s="209"/>
      <c r="N1" s="210"/>
      <c r="O1" s="211"/>
      <c r="P1" s="29"/>
      <c r="Q1" s="469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58" customFormat="1" ht="32.25" customHeight="1" thickBot="1" x14ac:dyDescent="0.4">
      <c r="A2" s="53"/>
      <c r="B2" s="54"/>
      <c r="C2" s="228"/>
      <c r="D2" s="66" t="s">
        <v>277</v>
      </c>
      <c r="E2" s="318"/>
      <c r="F2" s="76"/>
      <c r="G2" s="65"/>
      <c r="H2" s="35"/>
      <c r="I2" s="228"/>
      <c r="J2" s="53"/>
      <c r="K2" s="1"/>
      <c r="L2" s="69"/>
      <c r="M2" s="31"/>
      <c r="N2" s="55"/>
      <c r="O2" s="72"/>
      <c r="P2" s="56"/>
      <c r="Q2" s="212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s="2" customFormat="1" ht="15.95" customHeight="1" thickBot="1" x14ac:dyDescent="0.3">
      <c r="A3" s="378"/>
      <c r="B3" s="380"/>
      <c r="C3" s="502" t="s">
        <v>138</v>
      </c>
      <c r="D3" s="503"/>
      <c r="E3" s="504"/>
      <c r="F3" s="502" t="s">
        <v>139</v>
      </c>
      <c r="G3" s="503"/>
      <c r="H3" s="504"/>
      <c r="I3" s="502" t="s">
        <v>108</v>
      </c>
      <c r="J3" s="503"/>
      <c r="K3" s="503"/>
      <c r="L3" s="503"/>
      <c r="M3" s="504"/>
      <c r="N3" s="79"/>
      <c r="O3" s="77"/>
      <c r="P3" s="78"/>
      <c r="Q3" s="407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1:28" s="278" customFormat="1" ht="48.75" customHeight="1" thickBot="1" x14ac:dyDescent="0.3">
      <c r="A4" s="378"/>
      <c r="B4" s="381" t="s">
        <v>0</v>
      </c>
      <c r="C4" s="229" t="s">
        <v>210</v>
      </c>
      <c r="D4" s="224" t="s">
        <v>211</v>
      </c>
      <c r="E4" s="319" t="s">
        <v>140</v>
      </c>
      <c r="F4" s="229" t="s">
        <v>210</v>
      </c>
      <c r="G4" s="224" t="s">
        <v>212</v>
      </c>
      <c r="H4" s="80" t="s">
        <v>140</v>
      </c>
      <c r="I4" s="229" t="s">
        <v>210</v>
      </c>
      <c r="J4" s="226" t="s">
        <v>2</v>
      </c>
      <c r="K4" s="227" t="s">
        <v>1</v>
      </c>
      <c r="L4" s="224" t="s">
        <v>212</v>
      </c>
      <c r="M4" s="225" t="s">
        <v>140</v>
      </c>
      <c r="N4" s="229" t="s">
        <v>213</v>
      </c>
      <c r="O4" s="224" t="s">
        <v>212</v>
      </c>
      <c r="P4" s="340" t="s">
        <v>140</v>
      </c>
      <c r="Q4" s="470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</row>
    <row r="5" spans="1:28" s="5" customFormat="1" ht="17.25" customHeight="1" thickBot="1" x14ac:dyDescent="0.3">
      <c r="A5" s="379"/>
      <c r="B5" s="382"/>
      <c r="C5" s="230" t="s">
        <v>185</v>
      </c>
      <c r="D5" s="218" t="s">
        <v>208</v>
      </c>
      <c r="E5" s="320" t="s">
        <v>76</v>
      </c>
      <c r="F5" s="230" t="s">
        <v>185</v>
      </c>
      <c r="G5" s="218" t="s">
        <v>208</v>
      </c>
      <c r="H5" s="219"/>
      <c r="I5" s="230" t="s">
        <v>185</v>
      </c>
      <c r="J5" s="220">
        <v>2003</v>
      </c>
      <c r="K5" s="221">
        <v>2003</v>
      </c>
      <c r="L5" s="218" t="s">
        <v>208</v>
      </c>
      <c r="M5" s="222" t="s">
        <v>76</v>
      </c>
      <c r="N5" s="242" t="s">
        <v>185</v>
      </c>
      <c r="O5" s="218" t="s">
        <v>208</v>
      </c>
      <c r="P5" s="341" t="s">
        <v>141</v>
      </c>
      <c r="Q5" s="223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.95" customHeight="1" thickBot="1" x14ac:dyDescent="0.3">
      <c r="A6" s="316">
        <v>1</v>
      </c>
      <c r="B6" s="383" t="s">
        <v>3</v>
      </c>
      <c r="C6" s="231"/>
      <c r="D6" s="83"/>
      <c r="E6" s="321"/>
      <c r="F6" s="353"/>
      <c r="G6" s="83"/>
      <c r="H6" s="84"/>
      <c r="I6" s="244"/>
      <c r="J6" s="85"/>
      <c r="K6" s="86"/>
      <c r="L6" s="87"/>
      <c r="M6" s="88"/>
      <c r="N6" s="243"/>
      <c r="O6" s="89"/>
      <c r="P6" s="90"/>
      <c r="Q6" s="408"/>
    </row>
    <row r="7" spans="1:28" ht="15.95" customHeight="1" x14ac:dyDescent="0.25">
      <c r="A7" s="316">
        <v>2</v>
      </c>
      <c r="B7" s="312" t="s">
        <v>4</v>
      </c>
      <c r="C7" s="232">
        <v>30906</v>
      </c>
      <c r="D7" s="91">
        <v>36000</v>
      </c>
      <c r="E7" s="322">
        <f t="shared" ref="E7:E19" si="0">D7-C7</f>
        <v>5094</v>
      </c>
      <c r="F7" s="349"/>
      <c r="G7" s="91"/>
      <c r="H7" s="93"/>
      <c r="I7" s="98"/>
      <c r="J7" s="94">
        <f>F7+I7-C7</f>
        <v>-30906</v>
      </c>
      <c r="K7" s="95" t="e">
        <f>#REF!+#REF!-#REF!</f>
        <v>#REF!</v>
      </c>
      <c r="L7" s="96"/>
      <c r="M7" s="97"/>
      <c r="N7" s="98">
        <f t="shared" ref="N7:N19" si="1">I7+F7-C7</f>
        <v>-30906</v>
      </c>
      <c r="O7" s="99">
        <f t="shared" ref="O7:O19" si="2">L7+G7-D7</f>
        <v>-36000</v>
      </c>
      <c r="P7" s="100">
        <f t="shared" ref="P7:P19" si="3">N7-O7</f>
        <v>5094</v>
      </c>
      <c r="Q7" s="157"/>
      <c r="R7" s="6"/>
      <c r="S7" s="6"/>
      <c r="T7" s="6"/>
      <c r="U7" s="6"/>
      <c r="V7" s="6"/>
    </row>
    <row r="8" spans="1:28" ht="15.95" customHeight="1" x14ac:dyDescent="0.25">
      <c r="A8" s="316">
        <v>3</v>
      </c>
      <c r="B8" s="313" t="s">
        <v>152</v>
      </c>
      <c r="C8" s="232">
        <v>1300</v>
      </c>
      <c r="D8" s="91">
        <v>1300</v>
      </c>
      <c r="E8" s="322">
        <f t="shared" si="0"/>
        <v>0</v>
      </c>
      <c r="F8" s="353"/>
      <c r="G8" s="91"/>
      <c r="H8" s="93"/>
      <c r="I8" s="98"/>
      <c r="J8" s="94"/>
      <c r="K8" s="95"/>
      <c r="L8" s="96"/>
      <c r="M8" s="97"/>
      <c r="N8" s="98">
        <f t="shared" si="1"/>
        <v>-1300</v>
      </c>
      <c r="O8" s="99">
        <f t="shared" si="2"/>
        <v>-1300</v>
      </c>
      <c r="P8" s="100">
        <f t="shared" si="3"/>
        <v>0</v>
      </c>
      <c r="Q8" s="157"/>
      <c r="R8" s="6"/>
      <c r="S8" s="6"/>
      <c r="T8" s="6"/>
      <c r="U8" s="6"/>
      <c r="V8" s="6"/>
    </row>
    <row r="9" spans="1:28" ht="15.95" customHeight="1" x14ac:dyDescent="0.25">
      <c r="A9" s="316">
        <v>4</v>
      </c>
      <c r="B9" s="313" t="s">
        <v>137</v>
      </c>
      <c r="C9" s="232">
        <v>10500</v>
      </c>
      <c r="D9" s="91">
        <v>10500</v>
      </c>
      <c r="E9" s="322">
        <f t="shared" si="0"/>
        <v>0</v>
      </c>
      <c r="F9" s="353"/>
      <c r="G9" s="91"/>
      <c r="H9" s="93"/>
      <c r="I9" s="98"/>
      <c r="J9" s="94"/>
      <c r="K9" s="95"/>
      <c r="L9" s="96"/>
      <c r="M9" s="97"/>
      <c r="N9" s="98">
        <f t="shared" si="1"/>
        <v>-10500</v>
      </c>
      <c r="O9" s="99">
        <f>L9+G9-D9</f>
        <v>-10500</v>
      </c>
      <c r="P9" s="100">
        <f>N9-O9</f>
        <v>0</v>
      </c>
      <c r="Q9" s="157"/>
      <c r="R9" s="6"/>
      <c r="S9" s="6"/>
      <c r="T9" s="6"/>
      <c r="U9" s="6"/>
      <c r="V9" s="6"/>
    </row>
    <row r="10" spans="1:28" ht="15.95" customHeight="1" x14ac:dyDescent="0.25">
      <c r="A10" s="316">
        <v>5</v>
      </c>
      <c r="B10" s="313" t="s">
        <v>193</v>
      </c>
      <c r="C10" s="232">
        <v>1471</v>
      </c>
      <c r="D10" s="91">
        <v>0</v>
      </c>
      <c r="E10" s="322">
        <f t="shared" si="0"/>
        <v>-1471</v>
      </c>
      <c r="F10" s="353"/>
      <c r="G10" s="91"/>
      <c r="H10" s="93"/>
      <c r="I10" s="98"/>
      <c r="J10" s="94"/>
      <c r="K10" s="95"/>
      <c r="L10" s="96"/>
      <c r="M10" s="97"/>
      <c r="N10" s="98">
        <f t="shared" si="1"/>
        <v>-1471</v>
      </c>
      <c r="O10" s="99">
        <f t="shared" ref="O10:O11" si="4">L10+G10-D10</f>
        <v>0</v>
      </c>
      <c r="P10" s="100">
        <f t="shared" ref="P10:P11" si="5">N10-O10</f>
        <v>-1471</v>
      </c>
      <c r="Q10" s="157"/>
      <c r="R10" s="6"/>
      <c r="S10" s="6"/>
      <c r="T10" s="6"/>
      <c r="U10" s="6"/>
      <c r="V10" s="6"/>
    </row>
    <row r="11" spans="1:28" ht="15.95" customHeight="1" x14ac:dyDescent="0.25">
      <c r="A11" s="316">
        <v>6</v>
      </c>
      <c r="B11" s="313" t="s">
        <v>194</v>
      </c>
      <c r="C11" s="232">
        <v>328</v>
      </c>
      <c r="D11" s="91">
        <v>0</v>
      </c>
      <c r="E11" s="322">
        <f t="shared" si="0"/>
        <v>-328</v>
      </c>
      <c r="F11" s="353"/>
      <c r="G11" s="91"/>
      <c r="H11" s="93"/>
      <c r="I11" s="98"/>
      <c r="J11" s="94"/>
      <c r="K11" s="95"/>
      <c r="L11" s="96"/>
      <c r="M11" s="97"/>
      <c r="N11" s="98">
        <f t="shared" si="1"/>
        <v>-328</v>
      </c>
      <c r="O11" s="99">
        <f t="shared" si="4"/>
        <v>0</v>
      </c>
      <c r="P11" s="100">
        <f t="shared" si="5"/>
        <v>-328</v>
      </c>
      <c r="Q11" s="157"/>
      <c r="R11" s="6"/>
      <c r="S11" s="6"/>
      <c r="T11" s="6"/>
      <c r="U11" s="6"/>
      <c r="V11" s="6"/>
    </row>
    <row r="12" spans="1:28" ht="15.95" customHeight="1" x14ac:dyDescent="0.25">
      <c r="A12" s="316">
        <v>7</v>
      </c>
      <c r="B12" s="313" t="s">
        <v>5</v>
      </c>
      <c r="C12" s="232">
        <v>26263</v>
      </c>
      <c r="D12" s="91">
        <v>26263</v>
      </c>
      <c r="E12" s="322">
        <f t="shared" si="0"/>
        <v>0</v>
      </c>
      <c r="F12" s="354"/>
      <c r="G12" s="91"/>
      <c r="H12" s="93"/>
      <c r="I12" s="98"/>
      <c r="J12" s="94">
        <f>F12+I12-C12</f>
        <v>-26263</v>
      </c>
      <c r="K12" s="95" t="e">
        <f>#REF!+#REF!-#REF!</f>
        <v>#REF!</v>
      </c>
      <c r="L12" s="96"/>
      <c r="M12" s="97"/>
      <c r="N12" s="98">
        <f t="shared" si="1"/>
        <v>-26263</v>
      </c>
      <c r="O12" s="99">
        <f t="shared" si="2"/>
        <v>-26263</v>
      </c>
      <c r="P12" s="100">
        <f t="shared" si="3"/>
        <v>0</v>
      </c>
      <c r="Q12" s="157"/>
    </row>
    <row r="13" spans="1:28" ht="15.95" customHeight="1" x14ac:dyDescent="0.25">
      <c r="A13" s="316">
        <v>8</v>
      </c>
      <c r="B13" s="314" t="s">
        <v>151</v>
      </c>
      <c r="C13" s="232">
        <v>10770</v>
      </c>
      <c r="D13" s="91">
        <v>10707</v>
      </c>
      <c r="E13" s="322">
        <f t="shared" si="0"/>
        <v>-63</v>
      </c>
      <c r="F13" s="349"/>
      <c r="G13" s="91"/>
      <c r="H13" s="93"/>
      <c r="I13" s="98"/>
      <c r="J13" s="94"/>
      <c r="K13" s="95"/>
      <c r="L13" s="96"/>
      <c r="M13" s="97"/>
      <c r="N13" s="98">
        <f t="shared" si="1"/>
        <v>-10770</v>
      </c>
      <c r="O13" s="99">
        <f t="shared" si="2"/>
        <v>-10707</v>
      </c>
      <c r="P13" s="100">
        <f t="shared" si="3"/>
        <v>-63</v>
      </c>
      <c r="Q13" s="409"/>
    </row>
    <row r="14" spans="1:28" ht="15.95" customHeight="1" x14ac:dyDescent="0.25">
      <c r="A14" s="316">
        <v>9</v>
      </c>
      <c r="B14" s="314" t="s">
        <v>159</v>
      </c>
      <c r="C14" s="233">
        <v>1400</v>
      </c>
      <c r="D14" s="101">
        <v>1400</v>
      </c>
      <c r="E14" s="322">
        <f t="shared" si="0"/>
        <v>0</v>
      </c>
      <c r="F14" s="355"/>
      <c r="G14" s="101"/>
      <c r="H14" s="102"/>
      <c r="I14" s="246"/>
      <c r="J14" s="103"/>
      <c r="K14" s="104"/>
      <c r="L14" s="105"/>
      <c r="M14" s="106"/>
      <c r="N14" s="98">
        <f t="shared" si="1"/>
        <v>-1400</v>
      </c>
      <c r="O14" s="99">
        <f t="shared" si="2"/>
        <v>-1400</v>
      </c>
      <c r="P14" s="100">
        <f t="shared" si="3"/>
        <v>0</v>
      </c>
      <c r="Q14" s="409"/>
    </row>
    <row r="15" spans="1:28" ht="15.95" customHeight="1" x14ac:dyDescent="0.25">
      <c r="A15" s="316">
        <v>10</v>
      </c>
      <c r="B15" s="314" t="s">
        <v>163</v>
      </c>
      <c r="C15" s="233">
        <v>1000</v>
      </c>
      <c r="D15" s="101">
        <v>1000</v>
      </c>
      <c r="E15" s="322">
        <f t="shared" si="0"/>
        <v>0</v>
      </c>
      <c r="F15" s="355"/>
      <c r="G15" s="101"/>
      <c r="H15" s="102"/>
      <c r="I15" s="246"/>
      <c r="J15" s="103"/>
      <c r="K15" s="104"/>
      <c r="L15" s="105"/>
      <c r="M15" s="106"/>
      <c r="N15" s="98">
        <f t="shared" si="1"/>
        <v>-1000</v>
      </c>
      <c r="O15" s="99">
        <f t="shared" si="2"/>
        <v>-1000</v>
      </c>
      <c r="P15" s="100">
        <f t="shared" si="3"/>
        <v>0</v>
      </c>
      <c r="Q15" s="409"/>
    </row>
    <row r="16" spans="1:28" ht="15.95" customHeight="1" x14ac:dyDescent="0.25">
      <c r="A16" s="316">
        <v>11</v>
      </c>
      <c r="B16" s="314" t="s">
        <v>164</v>
      </c>
      <c r="C16" s="233">
        <v>17</v>
      </c>
      <c r="D16" s="101">
        <v>17</v>
      </c>
      <c r="E16" s="322">
        <f t="shared" si="0"/>
        <v>0</v>
      </c>
      <c r="F16" s="355"/>
      <c r="G16" s="101"/>
      <c r="H16" s="102"/>
      <c r="I16" s="246"/>
      <c r="J16" s="103"/>
      <c r="K16" s="104"/>
      <c r="L16" s="105"/>
      <c r="M16" s="106"/>
      <c r="N16" s="98">
        <f t="shared" si="1"/>
        <v>-17</v>
      </c>
      <c r="O16" s="99">
        <f t="shared" si="2"/>
        <v>-17</v>
      </c>
      <c r="P16" s="100">
        <f t="shared" si="3"/>
        <v>0</v>
      </c>
      <c r="Q16" s="409"/>
    </row>
    <row r="17" spans="1:28" ht="15.95" customHeight="1" x14ac:dyDescent="0.25">
      <c r="A17" s="316">
        <v>12</v>
      </c>
      <c r="B17" s="314" t="s">
        <v>187</v>
      </c>
      <c r="C17" s="233">
        <v>1276</v>
      </c>
      <c r="D17" s="101">
        <v>1276</v>
      </c>
      <c r="E17" s="322">
        <f t="shared" si="0"/>
        <v>0</v>
      </c>
      <c r="F17" s="355"/>
      <c r="G17" s="101"/>
      <c r="H17" s="102"/>
      <c r="I17" s="246"/>
      <c r="J17" s="103"/>
      <c r="K17" s="104"/>
      <c r="L17" s="105"/>
      <c r="M17" s="106"/>
      <c r="N17" s="98">
        <f t="shared" si="1"/>
        <v>-1276</v>
      </c>
      <c r="O17" s="99">
        <f t="shared" si="2"/>
        <v>-1276</v>
      </c>
      <c r="P17" s="132">
        <f t="shared" si="3"/>
        <v>0</v>
      </c>
      <c r="Q17" s="409"/>
    </row>
    <row r="18" spans="1:28" ht="15.95" customHeight="1" x14ac:dyDescent="0.25">
      <c r="A18" s="316">
        <v>13</v>
      </c>
      <c r="B18" s="314" t="s">
        <v>206</v>
      </c>
      <c r="C18" s="233">
        <v>1720</v>
      </c>
      <c r="D18" s="101">
        <v>1720</v>
      </c>
      <c r="E18" s="322">
        <f t="shared" si="0"/>
        <v>0</v>
      </c>
      <c r="F18" s="355"/>
      <c r="G18" s="101"/>
      <c r="H18" s="102"/>
      <c r="I18" s="246"/>
      <c r="J18" s="103"/>
      <c r="K18" s="104"/>
      <c r="L18" s="105"/>
      <c r="M18" s="106"/>
      <c r="N18" s="98">
        <f t="shared" si="1"/>
        <v>-1720</v>
      </c>
      <c r="O18" s="99">
        <f t="shared" si="2"/>
        <v>-1720</v>
      </c>
      <c r="P18" s="132">
        <f t="shared" si="3"/>
        <v>0</v>
      </c>
      <c r="Q18" s="409"/>
    </row>
    <row r="19" spans="1:28" ht="15.95" customHeight="1" thickBot="1" x14ac:dyDescent="0.3">
      <c r="A19" s="316">
        <v>14</v>
      </c>
      <c r="B19" s="315" t="s">
        <v>6</v>
      </c>
      <c r="C19" s="233">
        <v>4268</v>
      </c>
      <c r="D19" s="101">
        <v>4268</v>
      </c>
      <c r="E19" s="322">
        <f t="shared" si="0"/>
        <v>0</v>
      </c>
      <c r="F19" s="355"/>
      <c r="G19" s="101"/>
      <c r="H19" s="102"/>
      <c r="I19" s="246"/>
      <c r="J19" s="103">
        <f>F19+I19-C19</f>
        <v>-4268</v>
      </c>
      <c r="K19" s="104" t="e">
        <f>#REF!+#REF!-#REF!</f>
        <v>#REF!</v>
      </c>
      <c r="L19" s="105"/>
      <c r="M19" s="106"/>
      <c r="N19" s="98">
        <f t="shared" si="1"/>
        <v>-4268</v>
      </c>
      <c r="O19" s="99">
        <f t="shared" si="2"/>
        <v>-4268</v>
      </c>
      <c r="P19" s="107">
        <f t="shared" si="3"/>
        <v>0</v>
      </c>
      <c r="Q19" s="409"/>
    </row>
    <row r="20" spans="1:28" s="40" customFormat="1" ht="15.95" customHeight="1" thickBot="1" x14ac:dyDescent="0.3">
      <c r="A20" s="316">
        <v>15</v>
      </c>
      <c r="B20" s="384" t="s">
        <v>7</v>
      </c>
      <c r="C20" s="111">
        <f>SUM(C6:C19)</f>
        <v>91219</v>
      </c>
      <c r="D20" s="109">
        <f>SUM(D7:D19)</f>
        <v>94451</v>
      </c>
      <c r="E20" s="323">
        <f>SUM(E6:E19)</f>
        <v>3232</v>
      </c>
      <c r="F20" s="111">
        <f>SUM(F6:F19)</f>
        <v>0</v>
      </c>
      <c r="G20" s="109"/>
      <c r="H20" s="110">
        <f t="shared" ref="H20:P20" si="6">SUM(H6:H19)</f>
        <v>0</v>
      </c>
      <c r="I20" s="111">
        <f t="shared" si="6"/>
        <v>0</v>
      </c>
      <c r="J20" s="111">
        <f t="shared" si="6"/>
        <v>-61437</v>
      </c>
      <c r="K20" s="111" t="e">
        <f t="shared" si="6"/>
        <v>#REF!</v>
      </c>
      <c r="L20" s="112">
        <f t="shared" si="6"/>
        <v>0</v>
      </c>
      <c r="M20" s="110">
        <f t="shared" si="6"/>
        <v>0</v>
      </c>
      <c r="N20" s="111">
        <f t="shared" si="6"/>
        <v>-91219</v>
      </c>
      <c r="O20" s="112">
        <f t="shared" si="6"/>
        <v>-94451</v>
      </c>
      <c r="P20" s="113">
        <f t="shared" si="6"/>
        <v>3232</v>
      </c>
      <c r="Q20" s="471"/>
      <c r="R20" s="38"/>
      <c r="S20" s="38"/>
      <c r="T20" s="38"/>
      <c r="U20" s="38"/>
      <c r="V20" s="38"/>
      <c r="W20" s="39"/>
      <c r="X20" s="39"/>
      <c r="Y20" s="39"/>
      <c r="Z20" s="39"/>
      <c r="AA20" s="39"/>
      <c r="AB20" s="39"/>
    </row>
    <row r="21" spans="1:28" s="10" customFormat="1" ht="15.95" customHeight="1" x14ac:dyDescent="0.25">
      <c r="A21" s="316">
        <v>16</v>
      </c>
      <c r="B21" s="385" t="s">
        <v>8</v>
      </c>
      <c r="C21" s="231"/>
      <c r="D21" s="83"/>
      <c r="E21" s="321"/>
      <c r="F21" s="353"/>
      <c r="G21" s="83"/>
      <c r="H21" s="84"/>
      <c r="I21" s="244"/>
      <c r="J21" s="114"/>
      <c r="K21" s="115"/>
      <c r="L21" s="87"/>
      <c r="M21" s="88"/>
      <c r="N21" s="244"/>
      <c r="O21" s="116"/>
      <c r="P21" s="117"/>
      <c r="Q21" s="408"/>
      <c r="R21"/>
      <c r="S21"/>
      <c r="T21"/>
      <c r="U21"/>
      <c r="V21"/>
      <c r="W21"/>
      <c r="X21"/>
      <c r="Y21"/>
      <c r="Z21"/>
      <c r="AA21"/>
      <c r="AB21"/>
    </row>
    <row r="22" spans="1:28" ht="15.95" customHeight="1" x14ac:dyDescent="0.25">
      <c r="A22" s="316">
        <v>17</v>
      </c>
      <c r="B22" s="313" t="s">
        <v>9</v>
      </c>
      <c r="C22" s="232"/>
      <c r="D22" s="91"/>
      <c r="E22" s="322">
        <f t="shared" ref="E22:E32" si="7">D22-C22</f>
        <v>0</v>
      </c>
      <c r="F22" s="232">
        <v>2279</v>
      </c>
      <c r="G22" s="259">
        <v>2440</v>
      </c>
      <c r="H22" s="93">
        <f t="shared" ref="H22:H32" si="8">G22-F22</f>
        <v>161</v>
      </c>
      <c r="I22" s="363">
        <v>878</v>
      </c>
      <c r="J22" s="94">
        <f>F22+I22-C22</f>
        <v>3157</v>
      </c>
      <c r="K22" s="95" t="e">
        <f>#REF!+#REF!-#REF!</f>
        <v>#REF!</v>
      </c>
      <c r="L22" s="96">
        <v>878</v>
      </c>
      <c r="M22" s="118">
        <f t="shared" ref="M22:M32" si="9">L22-I22</f>
        <v>0</v>
      </c>
      <c r="N22" s="98">
        <f t="shared" ref="N22:N32" si="10">I22+F22-C22</f>
        <v>3157</v>
      </c>
      <c r="O22" s="119">
        <f t="shared" ref="O22:O32" si="11">L22+G22-D22</f>
        <v>3318</v>
      </c>
      <c r="P22" s="100">
        <f t="shared" ref="P22:P32" si="12">O22-N22</f>
        <v>161</v>
      </c>
      <c r="Q22" s="157" t="s">
        <v>257</v>
      </c>
      <c r="S22" s="6"/>
    </row>
    <row r="23" spans="1:28" ht="15.75" customHeight="1" x14ac:dyDescent="0.25">
      <c r="A23" s="316">
        <v>18</v>
      </c>
      <c r="B23" s="313" t="s">
        <v>10</v>
      </c>
      <c r="C23" s="232"/>
      <c r="D23" s="91"/>
      <c r="E23" s="322">
        <f t="shared" si="7"/>
        <v>0</v>
      </c>
      <c r="F23" s="232">
        <v>224</v>
      </c>
      <c r="G23" s="91">
        <v>204</v>
      </c>
      <c r="H23" s="93">
        <f t="shared" si="8"/>
        <v>-20</v>
      </c>
      <c r="I23" s="363">
        <v>211</v>
      </c>
      <c r="J23" s="94"/>
      <c r="K23" s="95"/>
      <c r="L23" s="96">
        <v>231</v>
      </c>
      <c r="M23" s="118">
        <f t="shared" si="9"/>
        <v>20</v>
      </c>
      <c r="N23" s="98">
        <f t="shared" si="10"/>
        <v>435</v>
      </c>
      <c r="O23" s="119">
        <f t="shared" si="11"/>
        <v>435</v>
      </c>
      <c r="P23" s="100">
        <f t="shared" si="12"/>
        <v>0</v>
      </c>
      <c r="Q23" s="410"/>
      <c r="S23" s="6"/>
    </row>
    <row r="24" spans="1:28" ht="15.95" customHeight="1" x14ac:dyDescent="0.25">
      <c r="A24" s="316">
        <v>19</v>
      </c>
      <c r="B24" s="313" t="s">
        <v>110</v>
      </c>
      <c r="C24" s="232"/>
      <c r="D24" s="91"/>
      <c r="E24" s="322">
        <f t="shared" si="7"/>
        <v>0</v>
      </c>
      <c r="F24" s="232"/>
      <c r="G24" s="91"/>
      <c r="H24" s="93">
        <f t="shared" si="8"/>
        <v>0</v>
      </c>
      <c r="I24" s="363">
        <v>33</v>
      </c>
      <c r="J24" s="94"/>
      <c r="K24" s="95"/>
      <c r="L24" s="96">
        <v>33</v>
      </c>
      <c r="M24" s="118">
        <f t="shared" si="9"/>
        <v>0</v>
      </c>
      <c r="N24" s="98">
        <f t="shared" si="10"/>
        <v>33</v>
      </c>
      <c r="O24" s="119">
        <f t="shared" si="11"/>
        <v>33</v>
      </c>
      <c r="P24" s="100">
        <f t="shared" si="12"/>
        <v>0</v>
      </c>
      <c r="Q24" s="157"/>
      <c r="S24" s="6"/>
    </row>
    <row r="25" spans="1:28" ht="15.95" customHeight="1" x14ac:dyDescent="0.25">
      <c r="A25" s="316">
        <v>20</v>
      </c>
      <c r="B25" s="313" t="s">
        <v>96</v>
      </c>
      <c r="C25" s="232"/>
      <c r="D25" s="91"/>
      <c r="E25" s="322">
        <f t="shared" si="7"/>
        <v>0</v>
      </c>
      <c r="F25" s="232">
        <v>325</v>
      </c>
      <c r="G25" s="91">
        <v>325</v>
      </c>
      <c r="H25" s="93">
        <f t="shared" si="8"/>
        <v>0</v>
      </c>
      <c r="I25" s="363">
        <v>7</v>
      </c>
      <c r="J25" s="94"/>
      <c r="K25" s="95"/>
      <c r="L25" s="96">
        <v>7</v>
      </c>
      <c r="M25" s="118">
        <f t="shared" si="9"/>
        <v>0</v>
      </c>
      <c r="N25" s="98">
        <f t="shared" si="10"/>
        <v>332</v>
      </c>
      <c r="O25" s="119">
        <f t="shared" si="11"/>
        <v>332</v>
      </c>
      <c r="P25" s="100">
        <f t="shared" si="12"/>
        <v>0</v>
      </c>
      <c r="Q25" s="157"/>
      <c r="S25" s="6"/>
    </row>
    <row r="26" spans="1:28" ht="15.95" customHeight="1" x14ac:dyDescent="0.25">
      <c r="A26" s="316">
        <v>21</v>
      </c>
      <c r="B26" s="313" t="s">
        <v>11</v>
      </c>
      <c r="C26" s="232"/>
      <c r="D26" s="91"/>
      <c r="E26" s="322">
        <f t="shared" si="7"/>
        <v>0</v>
      </c>
      <c r="F26" s="232">
        <v>1959</v>
      </c>
      <c r="G26" s="259">
        <v>1913</v>
      </c>
      <c r="H26" s="93">
        <f t="shared" si="8"/>
        <v>-46</v>
      </c>
      <c r="I26" s="363">
        <v>2432</v>
      </c>
      <c r="J26" s="94">
        <f>F26+I26-C26</f>
        <v>4391</v>
      </c>
      <c r="K26" s="95" t="e">
        <f>#REF!+#REF!-#REF!</f>
        <v>#REF!</v>
      </c>
      <c r="L26" s="96">
        <v>2269</v>
      </c>
      <c r="M26" s="118">
        <f t="shared" si="9"/>
        <v>-163</v>
      </c>
      <c r="N26" s="98">
        <f t="shared" si="10"/>
        <v>4391</v>
      </c>
      <c r="O26" s="119">
        <f t="shared" si="11"/>
        <v>4182</v>
      </c>
      <c r="P26" s="100">
        <f t="shared" si="12"/>
        <v>-209</v>
      </c>
      <c r="Q26" s="157" t="s">
        <v>268</v>
      </c>
    </row>
    <row r="27" spans="1:28" s="432" customFormat="1" ht="15.95" customHeight="1" x14ac:dyDescent="0.25">
      <c r="A27" s="316">
        <v>22</v>
      </c>
      <c r="B27" s="443" t="s">
        <v>12</v>
      </c>
      <c r="C27" s="444"/>
      <c r="D27" s="425"/>
      <c r="E27" s="451">
        <f t="shared" si="7"/>
        <v>0</v>
      </c>
      <c r="F27" s="444">
        <v>165</v>
      </c>
      <c r="G27" s="456">
        <v>820</v>
      </c>
      <c r="H27" s="452">
        <f t="shared" si="8"/>
        <v>655</v>
      </c>
      <c r="I27" s="446">
        <v>147</v>
      </c>
      <c r="J27" s="427">
        <f>F27+I27-C27</f>
        <v>312</v>
      </c>
      <c r="K27" s="428" t="e">
        <f>#REF!+#REF!-#REF!</f>
        <v>#REF!</v>
      </c>
      <c r="L27" s="455">
        <v>481</v>
      </c>
      <c r="M27" s="453">
        <f t="shared" si="9"/>
        <v>334</v>
      </c>
      <c r="N27" s="449">
        <f t="shared" si="10"/>
        <v>312</v>
      </c>
      <c r="O27" s="454">
        <f t="shared" si="11"/>
        <v>1301</v>
      </c>
      <c r="P27" s="430">
        <f t="shared" si="12"/>
        <v>989</v>
      </c>
      <c r="Q27" s="157" t="s">
        <v>258</v>
      </c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</row>
    <row r="28" spans="1:28" s="432" customFormat="1" ht="15.95" customHeight="1" x14ac:dyDescent="0.25">
      <c r="A28" s="316">
        <v>23</v>
      </c>
      <c r="B28" s="443" t="s">
        <v>231</v>
      </c>
      <c r="C28" s="444"/>
      <c r="D28" s="425"/>
      <c r="E28" s="451">
        <f t="shared" si="7"/>
        <v>0</v>
      </c>
      <c r="F28" s="444"/>
      <c r="G28" s="456"/>
      <c r="H28" s="452">
        <f t="shared" si="8"/>
        <v>0</v>
      </c>
      <c r="I28" s="446"/>
      <c r="J28" s="427"/>
      <c r="K28" s="428"/>
      <c r="L28" s="455">
        <v>-620</v>
      </c>
      <c r="M28" s="453">
        <f t="shared" si="9"/>
        <v>-620</v>
      </c>
      <c r="N28" s="449">
        <f t="shared" si="10"/>
        <v>0</v>
      </c>
      <c r="O28" s="454">
        <f t="shared" si="11"/>
        <v>-620</v>
      </c>
      <c r="P28" s="430">
        <f t="shared" si="12"/>
        <v>-620</v>
      </c>
      <c r="Q28" s="157" t="s">
        <v>232</v>
      </c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</row>
    <row r="29" spans="1:28" ht="15.95" customHeight="1" x14ac:dyDescent="0.25">
      <c r="A29" s="316">
        <v>24</v>
      </c>
      <c r="B29" s="313" t="s">
        <v>153</v>
      </c>
      <c r="C29" s="232"/>
      <c r="D29" s="91"/>
      <c r="E29" s="322">
        <f t="shared" si="7"/>
        <v>0</v>
      </c>
      <c r="F29" s="232">
        <v>0</v>
      </c>
      <c r="G29" s="91"/>
      <c r="H29" s="93">
        <f t="shared" si="8"/>
        <v>0</v>
      </c>
      <c r="I29" s="363">
        <v>0</v>
      </c>
      <c r="J29" s="94"/>
      <c r="K29" s="95"/>
      <c r="L29" s="96">
        <v>0</v>
      </c>
      <c r="M29" s="118">
        <f t="shared" si="9"/>
        <v>0</v>
      </c>
      <c r="N29" s="98">
        <f t="shared" si="10"/>
        <v>0</v>
      </c>
      <c r="O29" s="119">
        <f t="shared" si="11"/>
        <v>0</v>
      </c>
      <c r="P29" s="100">
        <f t="shared" si="12"/>
        <v>0</v>
      </c>
      <c r="Q29" s="157"/>
    </row>
    <row r="30" spans="1:28" ht="15.95" customHeight="1" x14ac:dyDescent="0.25">
      <c r="A30" s="316">
        <v>25</v>
      </c>
      <c r="B30" s="443" t="s">
        <v>13</v>
      </c>
      <c r="C30" s="444"/>
      <c r="D30" s="445"/>
      <c r="E30" s="451">
        <f t="shared" si="7"/>
        <v>0</v>
      </c>
      <c r="F30" s="444">
        <v>2350</v>
      </c>
      <c r="G30" s="456">
        <v>2350</v>
      </c>
      <c r="H30" s="452">
        <f t="shared" si="8"/>
        <v>0</v>
      </c>
      <c r="I30" s="446">
        <v>1073</v>
      </c>
      <c r="J30" s="447">
        <f>F30+I30-C30</f>
        <v>3423</v>
      </c>
      <c r="K30" s="448" t="e">
        <f>#REF!+#REF!-#REF!</f>
        <v>#REF!</v>
      </c>
      <c r="L30" s="455">
        <v>1073</v>
      </c>
      <c r="M30" s="453">
        <f t="shared" si="9"/>
        <v>0</v>
      </c>
      <c r="N30" s="449">
        <f t="shared" si="10"/>
        <v>3423</v>
      </c>
      <c r="O30" s="454">
        <f t="shared" si="11"/>
        <v>3423</v>
      </c>
      <c r="P30" s="430">
        <f t="shared" si="12"/>
        <v>0</v>
      </c>
      <c r="Q30" s="157"/>
      <c r="R30" s="450"/>
      <c r="S30" s="450"/>
      <c r="T30" s="450"/>
      <c r="U30" s="450"/>
      <c r="V30" s="450"/>
      <c r="W30" s="450"/>
      <c r="X30" s="450"/>
      <c r="Y30" s="450"/>
      <c r="Z30" s="450"/>
      <c r="AA30" s="450"/>
      <c r="AB30" s="450"/>
    </row>
    <row r="31" spans="1:28" ht="15.95" customHeight="1" x14ac:dyDescent="0.25">
      <c r="A31" s="316">
        <v>26</v>
      </c>
      <c r="B31" s="313" t="s">
        <v>14</v>
      </c>
      <c r="C31" s="232">
        <v>40</v>
      </c>
      <c r="D31" s="91">
        <v>40</v>
      </c>
      <c r="E31" s="322">
        <f t="shared" si="7"/>
        <v>0</v>
      </c>
      <c r="F31" s="232"/>
      <c r="G31" s="91"/>
      <c r="H31" s="93">
        <f t="shared" si="8"/>
        <v>0</v>
      </c>
      <c r="I31" s="363">
        <v>310</v>
      </c>
      <c r="J31" s="94">
        <f>F31+I31-C31</f>
        <v>270</v>
      </c>
      <c r="K31" s="95" t="e">
        <f>#REF!+#REF!-#REF!</f>
        <v>#REF!</v>
      </c>
      <c r="L31" s="96">
        <v>310</v>
      </c>
      <c r="M31" s="118">
        <f t="shared" si="9"/>
        <v>0</v>
      </c>
      <c r="N31" s="98">
        <f t="shared" si="10"/>
        <v>270</v>
      </c>
      <c r="O31" s="119">
        <f t="shared" si="11"/>
        <v>270</v>
      </c>
      <c r="P31" s="100">
        <f t="shared" si="12"/>
        <v>0</v>
      </c>
      <c r="Q31" s="157"/>
    </row>
    <row r="32" spans="1:28" s="432" customFormat="1" ht="15.95" customHeight="1" thickBot="1" x14ac:dyDescent="0.3">
      <c r="A32" s="316">
        <v>27</v>
      </c>
      <c r="B32" s="443" t="s">
        <v>15</v>
      </c>
      <c r="C32" s="424"/>
      <c r="D32" s="425"/>
      <c r="E32" s="426">
        <f t="shared" si="7"/>
        <v>0</v>
      </c>
      <c r="F32" s="424"/>
      <c r="G32" s="425"/>
      <c r="H32" s="452">
        <f t="shared" si="8"/>
        <v>0</v>
      </c>
      <c r="I32" s="446">
        <v>8500</v>
      </c>
      <c r="J32" s="427"/>
      <c r="K32" s="428"/>
      <c r="L32" s="455">
        <v>10000</v>
      </c>
      <c r="M32" s="429">
        <f t="shared" si="9"/>
        <v>1500</v>
      </c>
      <c r="N32" s="449">
        <f t="shared" si="10"/>
        <v>8500</v>
      </c>
      <c r="O32" s="454">
        <f t="shared" si="11"/>
        <v>10000</v>
      </c>
      <c r="P32" s="430">
        <f t="shared" si="12"/>
        <v>1500</v>
      </c>
      <c r="Q32" s="409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</row>
    <row r="33" spans="1:28" s="40" customFormat="1" ht="15.95" customHeight="1" thickBot="1" x14ac:dyDescent="0.3">
      <c r="A33" s="316">
        <v>28</v>
      </c>
      <c r="B33" s="386" t="s">
        <v>67</v>
      </c>
      <c r="C33" s="111">
        <f t="shared" ref="C33:P33" si="13">SUM(C21:C32)</f>
        <v>40</v>
      </c>
      <c r="D33" s="109">
        <f t="shared" si="13"/>
        <v>40</v>
      </c>
      <c r="E33" s="323">
        <f t="shared" si="13"/>
        <v>0</v>
      </c>
      <c r="F33" s="111">
        <f t="shared" si="13"/>
        <v>7302</v>
      </c>
      <c r="G33" s="112">
        <f t="shared" si="13"/>
        <v>8052</v>
      </c>
      <c r="H33" s="110">
        <f t="shared" si="13"/>
        <v>750</v>
      </c>
      <c r="I33" s="111">
        <f t="shared" si="13"/>
        <v>13591</v>
      </c>
      <c r="J33" s="120">
        <f t="shared" si="13"/>
        <v>11553</v>
      </c>
      <c r="K33" s="120" t="e">
        <f t="shared" si="13"/>
        <v>#REF!</v>
      </c>
      <c r="L33" s="108">
        <f t="shared" si="13"/>
        <v>14662</v>
      </c>
      <c r="M33" s="110">
        <f t="shared" si="13"/>
        <v>1071</v>
      </c>
      <c r="N33" s="111">
        <f t="shared" si="13"/>
        <v>20853</v>
      </c>
      <c r="O33" s="112">
        <f t="shared" si="13"/>
        <v>22674</v>
      </c>
      <c r="P33" s="113">
        <f t="shared" si="13"/>
        <v>1821</v>
      </c>
      <c r="Q33" s="471"/>
      <c r="R33" s="38"/>
      <c r="S33" s="38"/>
      <c r="T33" s="38"/>
      <c r="U33" s="38"/>
      <c r="V33" s="38"/>
      <c r="W33" s="39"/>
      <c r="X33" s="39"/>
      <c r="Y33" s="39"/>
      <c r="Z33" s="39"/>
      <c r="AA33" s="39"/>
      <c r="AB33" s="39"/>
    </row>
    <row r="34" spans="1:28" s="10" customFormat="1" ht="15.95" customHeight="1" x14ac:dyDescent="0.25">
      <c r="A34" s="316">
        <v>29</v>
      </c>
      <c r="B34" s="385" t="s">
        <v>16</v>
      </c>
      <c r="C34" s="231"/>
      <c r="D34" s="83"/>
      <c r="E34" s="321"/>
      <c r="F34" s="353"/>
      <c r="G34" s="83"/>
      <c r="H34" s="84"/>
      <c r="I34" s="244"/>
      <c r="J34" s="114"/>
      <c r="K34" s="86"/>
      <c r="L34" s="87"/>
      <c r="M34" s="88"/>
      <c r="N34" s="244"/>
      <c r="O34" s="119"/>
      <c r="P34" s="117"/>
      <c r="Q34" s="408"/>
      <c r="R34"/>
      <c r="S34" s="6"/>
      <c r="T34" s="7"/>
      <c r="U34"/>
      <c r="V34"/>
      <c r="W34"/>
      <c r="X34"/>
      <c r="Y34"/>
      <c r="Z34"/>
      <c r="AA34"/>
      <c r="AB34"/>
    </row>
    <row r="35" spans="1:28" s="64" customFormat="1" ht="15.95" customHeight="1" x14ac:dyDescent="0.25">
      <c r="A35" s="316">
        <v>30</v>
      </c>
      <c r="B35" s="387" t="s">
        <v>17</v>
      </c>
      <c r="C35" s="234">
        <v>25</v>
      </c>
      <c r="D35" s="121">
        <v>25</v>
      </c>
      <c r="E35" s="324">
        <f t="shared" ref="E35:E46" si="14">D35-C35</f>
        <v>0</v>
      </c>
      <c r="F35" s="234">
        <v>440</v>
      </c>
      <c r="G35" s="121">
        <v>440</v>
      </c>
      <c r="H35" s="122">
        <f t="shared" ref="H35:H46" si="15">G35-F35</f>
        <v>0</v>
      </c>
      <c r="I35" s="364">
        <v>123</v>
      </c>
      <c r="J35" s="123">
        <f>F35+I35-C35</f>
        <v>538</v>
      </c>
      <c r="K35" s="124" t="e">
        <f>#REF!+#REF!-#REF!</f>
        <v>#REF!</v>
      </c>
      <c r="L35" s="125">
        <v>123</v>
      </c>
      <c r="M35" s="126">
        <f t="shared" ref="M35:M46" si="16">L35-I35</f>
        <v>0</v>
      </c>
      <c r="N35" s="245">
        <f t="shared" ref="N35:N46" si="17">I35+F35-C35</f>
        <v>538</v>
      </c>
      <c r="O35" s="127">
        <f t="shared" ref="O35:O46" si="18">L35+G35-D35</f>
        <v>538</v>
      </c>
      <c r="P35" s="128">
        <f t="shared" ref="P35:P46" si="19">O35-N35</f>
        <v>0</v>
      </c>
      <c r="Q35" s="411"/>
      <c r="R35" s="61"/>
      <c r="S35" s="61"/>
      <c r="T35" s="62"/>
      <c r="U35" s="61"/>
      <c r="V35" s="61"/>
      <c r="W35" s="63"/>
      <c r="X35" s="63"/>
      <c r="Y35" s="63"/>
      <c r="Z35" s="63"/>
      <c r="AA35" s="63"/>
      <c r="AB35" s="63"/>
    </row>
    <row r="36" spans="1:28" ht="15.95" customHeight="1" x14ac:dyDescent="0.25">
      <c r="A36" s="316">
        <v>31</v>
      </c>
      <c r="B36" s="313" t="s">
        <v>18</v>
      </c>
      <c r="C36" s="232">
        <v>50</v>
      </c>
      <c r="D36" s="91">
        <v>10</v>
      </c>
      <c r="E36" s="322">
        <f t="shared" si="14"/>
        <v>-40</v>
      </c>
      <c r="F36" s="232"/>
      <c r="G36" s="91"/>
      <c r="H36" s="93">
        <f t="shared" si="15"/>
        <v>0</v>
      </c>
      <c r="I36" s="363">
        <v>2391</v>
      </c>
      <c r="J36" s="94">
        <f>F36+I36-C36</f>
        <v>2341</v>
      </c>
      <c r="K36" s="95" t="e">
        <f>#REF!+#REF!-#REF!</f>
        <v>#REF!</v>
      </c>
      <c r="L36" s="96">
        <v>2471</v>
      </c>
      <c r="M36" s="126">
        <f t="shared" si="16"/>
        <v>80</v>
      </c>
      <c r="N36" s="98">
        <f t="shared" si="17"/>
        <v>2341</v>
      </c>
      <c r="O36" s="119">
        <f t="shared" si="18"/>
        <v>2461</v>
      </c>
      <c r="P36" s="100">
        <f t="shared" si="19"/>
        <v>120</v>
      </c>
      <c r="Q36" s="412" t="s">
        <v>223</v>
      </c>
      <c r="T36" s="7"/>
    </row>
    <row r="37" spans="1:28" ht="15.95" customHeight="1" x14ac:dyDescent="0.25">
      <c r="A37" s="316">
        <v>32</v>
      </c>
      <c r="B37" s="313" t="s">
        <v>81</v>
      </c>
      <c r="C37" s="232"/>
      <c r="D37" s="91"/>
      <c r="E37" s="322">
        <f t="shared" si="14"/>
        <v>0</v>
      </c>
      <c r="F37" s="232"/>
      <c r="G37" s="91"/>
      <c r="H37" s="93">
        <f t="shared" si="15"/>
        <v>0</v>
      </c>
      <c r="I37" s="363">
        <v>1390</v>
      </c>
      <c r="J37" s="94"/>
      <c r="K37" s="95"/>
      <c r="L37" s="96">
        <v>1950</v>
      </c>
      <c r="M37" s="118">
        <f t="shared" si="16"/>
        <v>560</v>
      </c>
      <c r="N37" s="98">
        <f t="shared" si="17"/>
        <v>1390</v>
      </c>
      <c r="O37" s="119">
        <f t="shared" si="18"/>
        <v>1950</v>
      </c>
      <c r="P37" s="100">
        <f t="shared" si="19"/>
        <v>560</v>
      </c>
      <c r="Q37" s="412" t="s">
        <v>267</v>
      </c>
      <c r="T37" s="7"/>
    </row>
    <row r="38" spans="1:28" ht="15.95" customHeight="1" x14ac:dyDescent="0.25">
      <c r="A38" s="316">
        <v>33</v>
      </c>
      <c r="B38" s="313" t="s">
        <v>19</v>
      </c>
      <c r="C38" s="232">
        <v>1300</v>
      </c>
      <c r="D38" s="91">
        <v>1300</v>
      </c>
      <c r="E38" s="322">
        <f t="shared" si="14"/>
        <v>0</v>
      </c>
      <c r="F38" s="232"/>
      <c r="G38" s="91"/>
      <c r="H38" s="93">
        <f t="shared" si="15"/>
        <v>0</v>
      </c>
      <c r="I38" s="363">
        <v>1900</v>
      </c>
      <c r="J38" s="94">
        <f>F38+I38-C38</f>
        <v>600</v>
      </c>
      <c r="K38" s="95" t="e">
        <f>#REF!+#REF!-#REF!</f>
        <v>#REF!</v>
      </c>
      <c r="L38" s="96">
        <v>1800</v>
      </c>
      <c r="M38" s="118">
        <f t="shared" si="16"/>
        <v>-100</v>
      </c>
      <c r="N38" s="98">
        <f t="shared" si="17"/>
        <v>600</v>
      </c>
      <c r="O38" s="119">
        <f t="shared" si="18"/>
        <v>500</v>
      </c>
      <c r="P38" s="100">
        <f t="shared" si="19"/>
        <v>-100</v>
      </c>
      <c r="Q38" s="412" t="s">
        <v>225</v>
      </c>
      <c r="T38" s="7"/>
    </row>
    <row r="39" spans="1:28" ht="15.95" customHeight="1" x14ac:dyDescent="0.25">
      <c r="A39" s="316">
        <v>34</v>
      </c>
      <c r="B39" s="313" t="s">
        <v>127</v>
      </c>
      <c r="C39" s="232"/>
      <c r="D39" s="91"/>
      <c r="E39" s="322">
        <f t="shared" si="14"/>
        <v>0</v>
      </c>
      <c r="F39" s="232"/>
      <c r="G39" s="91"/>
      <c r="H39" s="93">
        <f t="shared" si="15"/>
        <v>0</v>
      </c>
      <c r="I39" s="363">
        <v>550</v>
      </c>
      <c r="J39" s="94"/>
      <c r="K39" s="95"/>
      <c r="L39" s="96">
        <v>500</v>
      </c>
      <c r="M39" s="118">
        <f t="shared" si="16"/>
        <v>-50</v>
      </c>
      <c r="N39" s="98">
        <f t="shared" si="17"/>
        <v>550</v>
      </c>
      <c r="O39" s="119">
        <f t="shared" si="18"/>
        <v>500</v>
      </c>
      <c r="P39" s="100">
        <f t="shared" si="19"/>
        <v>-50</v>
      </c>
      <c r="Q39" s="412"/>
      <c r="T39" s="7"/>
    </row>
    <row r="40" spans="1:28" ht="15.95" customHeight="1" x14ac:dyDescent="0.25">
      <c r="A40" s="316">
        <v>35</v>
      </c>
      <c r="B40" s="313" t="s">
        <v>20</v>
      </c>
      <c r="C40" s="232">
        <v>350</v>
      </c>
      <c r="D40" s="91">
        <v>350</v>
      </c>
      <c r="E40" s="322">
        <f t="shared" si="14"/>
        <v>0</v>
      </c>
      <c r="F40" s="232"/>
      <c r="G40" s="91"/>
      <c r="H40" s="93">
        <f t="shared" si="15"/>
        <v>0</v>
      </c>
      <c r="I40" s="363">
        <v>350</v>
      </c>
      <c r="J40" s="94">
        <f>F40+I40-C40</f>
        <v>0</v>
      </c>
      <c r="K40" s="95" t="e">
        <f>#REF!+#REF!-#REF!</f>
        <v>#REF!</v>
      </c>
      <c r="L40" s="96">
        <v>350</v>
      </c>
      <c r="M40" s="118">
        <f t="shared" si="16"/>
        <v>0</v>
      </c>
      <c r="N40" s="98">
        <f t="shared" si="17"/>
        <v>0</v>
      </c>
      <c r="O40" s="119">
        <f t="shared" si="18"/>
        <v>0</v>
      </c>
      <c r="P40" s="100">
        <f t="shared" si="19"/>
        <v>0</v>
      </c>
      <c r="Q40" s="157"/>
      <c r="T40" s="7"/>
    </row>
    <row r="41" spans="1:28" ht="15.95" customHeight="1" x14ac:dyDescent="0.25">
      <c r="A41" s="316">
        <v>36</v>
      </c>
      <c r="B41" s="313" t="s">
        <v>128</v>
      </c>
      <c r="C41" s="232">
        <v>247</v>
      </c>
      <c r="D41" s="91">
        <v>247</v>
      </c>
      <c r="E41" s="322">
        <f t="shared" si="14"/>
        <v>0</v>
      </c>
      <c r="F41" s="232">
        <v>170</v>
      </c>
      <c r="G41" s="259">
        <v>105</v>
      </c>
      <c r="H41" s="93">
        <f t="shared" si="15"/>
        <v>-65</v>
      </c>
      <c r="I41" s="363">
        <v>548</v>
      </c>
      <c r="J41" s="94"/>
      <c r="K41" s="95"/>
      <c r="L41" s="96">
        <v>548</v>
      </c>
      <c r="M41" s="118">
        <f t="shared" si="16"/>
        <v>0</v>
      </c>
      <c r="N41" s="98">
        <f t="shared" si="17"/>
        <v>471</v>
      </c>
      <c r="O41" s="119">
        <f t="shared" si="18"/>
        <v>406</v>
      </c>
      <c r="P41" s="422">
        <f t="shared" si="19"/>
        <v>-65</v>
      </c>
      <c r="Q41" s="157" t="s">
        <v>224</v>
      </c>
      <c r="T41" s="7"/>
    </row>
    <row r="42" spans="1:28" ht="15.95" customHeight="1" x14ac:dyDescent="0.25">
      <c r="A42" s="316">
        <v>37</v>
      </c>
      <c r="B42" s="313" t="s">
        <v>148</v>
      </c>
      <c r="C42" s="232"/>
      <c r="D42" s="91"/>
      <c r="E42" s="322">
        <f t="shared" si="14"/>
        <v>0</v>
      </c>
      <c r="F42" s="232"/>
      <c r="G42" s="91"/>
      <c r="H42" s="93">
        <f t="shared" si="15"/>
        <v>0</v>
      </c>
      <c r="I42" s="363">
        <v>110</v>
      </c>
      <c r="J42" s="94"/>
      <c r="K42" s="95"/>
      <c r="L42" s="96">
        <v>110</v>
      </c>
      <c r="M42" s="118">
        <f t="shared" si="16"/>
        <v>0</v>
      </c>
      <c r="N42" s="98">
        <f t="shared" si="17"/>
        <v>110</v>
      </c>
      <c r="O42" s="119">
        <f t="shared" si="18"/>
        <v>110</v>
      </c>
      <c r="P42" s="100">
        <f t="shared" si="19"/>
        <v>0</v>
      </c>
      <c r="Q42" s="157"/>
      <c r="T42" s="7"/>
    </row>
    <row r="43" spans="1:28" ht="15.95" customHeight="1" x14ac:dyDescent="0.25">
      <c r="A43" s="316">
        <v>38</v>
      </c>
      <c r="B43" s="313" t="s">
        <v>85</v>
      </c>
      <c r="C43" s="232"/>
      <c r="D43" s="91"/>
      <c r="E43" s="322">
        <f t="shared" si="14"/>
        <v>0</v>
      </c>
      <c r="F43" s="232"/>
      <c r="G43" s="91"/>
      <c r="H43" s="93">
        <f t="shared" si="15"/>
        <v>0</v>
      </c>
      <c r="I43" s="363">
        <v>5</v>
      </c>
      <c r="J43" s="94"/>
      <c r="K43" s="95"/>
      <c r="L43" s="96">
        <v>5</v>
      </c>
      <c r="M43" s="118">
        <f t="shared" si="16"/>
        <v>0</v>
      </c>
      <c r="N43" s="98">
        <f t="shared" si="17"/>
        <v>5</v>
      </c>
      <c r="O43" s="119">
        <f t="shared" si="18"/>
        <v>5</v>
      </c>
      <c r="P43" s="100">
        <f t="shared" si="19"/>
        <v>0</v>
      </c>
      <c r="Q43" s="157"/>
      <c r="T43" s="7"/>
    </row>
    <row r="44" spans="1:28" ht="15.95" customHeight="1" x14ac:dyDescent="0.25">
      <c r="A44" s="316">
        <v>39</v>
      </c>
      <c r="B44" s="313" t="s">
        <v>218</v>
      </c>
      <c r="C44" s="232">
        <v>0</v>
      </c>
      <c r="D44" s="91">
        <v>148</v>
      </c>
      <c r="E44" s="322">
        <f t="shared" si="14"/>
        <v>148</v>
      </c>
      <c r="F44" s="232">
        <v>0</v>
      </c>
      <c r="G44" s="91"/>
      <c r="H44" s="93">
        <f t="shared" si="15"/>
        <v>0</v>
      </c>
      <c r="I44" s="363">
        <v>0</v>
      </c>
      <c r="J44" s="94"/>
      <c r="K44" s="95"/>
      <c r="L44" s="96">
        <v>148</v>
      </c>
      <c r="M44" s="118">
        <f t="shared" si="16"/>
        <v>148</v>
      </c>
      <c r="N44" s="98">
        <f t="shared" si="17"/>
        <v>0</v>
      </c>
      <c r="O44" s="119">
        <f t="shared" si="18"/>
        <v>0</v>
      </c>
      <c r="P44" s="100">
        <f t="shared" si="19"/>
        <v>0</v>
      </c>
      <c r="Q44" s="157"/>
      <c r="T44" s="7"/>
    </row>
    <row r="45" spans="1:28" s="432" customFormat="1" ht="15.95" customHeight="1" x14ac:dyDescent="0.25">
      <c r="A45" s="316">
        <v>40</v>
      </c>
      <c r="B45" s="443" t="s">
        <v>21</v>
      </c>
      <c r="C45" s="444">
        <v>120</v>
      </c>
      <c r="D45" s="456"/>
      <c r="E45" s="451">
        <f t="shared" si="14"/>
        <v>-120</v>
      </c>
      <c r="F45" s="444">
        <v>12</v>
      </c>
      <c r="G45" s="456"/>
      <c r="H45" s="452">
        <f t="shared" si="15"/>
        <v>-12</v>
      </c>
      <c r="I45" s="446">
        <v>525</v>
      </c>
      <c r="J45" s="427">
        <f>F45+I45-C45</f>
        <v>417</v>
      </c>
      <c r="K45" s="428" t="e">
        <f>#REF!+#REF!-#REF!</f>
        <v>#REF!</v>
      </c>
      <c r="L45" s="455">
        <v>650</v>
      </c>
      <c r="M45" s="453">
        <f t="shared" si="16"/>
        <v>125</v>
      </c>
      <c r="N45" s="449">
        <f t="shared" si="17"/>
        <v>417</v>
      </c>
      <c r="O45" s="454">
        <f t="shared" si="18"/>
        <v>650</v>
      </c>
      <c r="P45" s="430">
        <f t="shared" si="19"/>
        <v>233</v>
      </c>
      <c r="Q45" s="157" t="s">
        <v>226</v>
      </c>
      <c r="R45" s="431"/>
      <c r="S45" s="431"/>
      <c r="T45" s="433"/>
      <c r="U45" s="431"/>
      <c r="V45" s="431"/>
      <c r="W45" s="431"/>
      <c r="X45" s="431"/>
      <c r="Y45" s="431"/>
      <c r="Z45" s="431"/>
      <c r="AA45" s="431"/>
      <c r="AB45" s="431"/>
    </row>
    <row r="46" spans="1:28" ht="15.95" customHeight="1" thickBot="1" x14ac:dyDescent="0.3">
      <c r="A46" s="316">
        <v>41</v>
      </c>
      <c r="B46" s="314" t="s">
        <v>22</v>
      </c>
      <c r="C46" s="233">
        <v>203</v>
      </c>
      <c r="D46" s="101">
        <v>203</v>
      </c>
      <c r="E46" s="325">
        <f t="shared" si="14"/>
        <v>0</v>
      </c>
      <c r="F46" s="233">
        <v>550</v>
      </c>
      <c r="G46" s="101">
        <v>520</v>
      </c>
      <c r="H46" s="102">
        <f t="shared" si="15"/>
        <v>-30</v>
      </c>
      <c r="I46" s="365">
        <v>743</v>
      </c>
      <c r="J46" s="103">
        <f>F46+I46-C46</f>
        <v>1090</v>
      </c>
      <c r="K46" s="104" t="e">
        <f>#REF!+#REF!-#REF!</f>
        <v>#REF!</v>
      </c>
      <c r="L46" s="105">
        <v>743</v>
      </c>
      <c r="M46" s="130">
        <f t="shared" si="16"/>
        <v>0</v>
      </c>
      <c r="N46" s="246">
        <f t="shared" si="17"/>
        <v>1090</v>
      </c>
      <c r="O46" s="131">
        <f t="shared" si="18"/>
        <v>1060</v>
      </c>
      <c r="P46" s="132">
        <f t="shared" si="19"/>
        <v>-30</v>
      </c>
      <c r="Q46" s="409"/>
      <c r="R46" s="6"/>
      <c r="S46" s="6"/>
      <c r="T46" s="7"/>
      <c r="U46" s="6"/>
      <c r="V46" s="6"/>
    </row>
    <row r="47" spans="1:28" s="40" customFormat="1" ht="15.95" customHeight="1" thickBot="1" x14ac:dyDescent="0.3">
      <c r="A47" s="316">
        <v>42</v>
      </c>
      <c r="B47" s="386" t="s">
        <v>23</v>
      </c>
      <c r="C47" s="111">
        <f t="shared" ref="C47:P47" si="20">SUM(C35:C46)</f>
        <v>2295</v>
      </c>
      <c r="D47" s="109">
        <f t="shared" si="20"/>
        <v>2283</v>
      </c>
      <c r="E47" s="323">
        <f t="shared" si="20"/>
        <v>-12</v>
      </c>
      <c r="F47" s="111">
        <f t="shared" si="20"/>
        <v>1172</v>
      </c>
      <c r="G47" s="112">
        <f t="shared" si="20"/>
        <v>1065</v>
      </c>
      <c r="H47" s="110">
        <f t="shared" si="20"/>
        <v>-107</v>
      </c>
      <c r="I47" s="111">
        <f t="shared" si="20"/>
        <v>8635</v>
      </c>
      <c r="J47" s="120">
        <f t="shared" si="20"/>
        <v>4986</v>
      </c>
      <c r="K47" s="120" t="e">
        <f t="shared" si="20"/>
        <v>#REF!</v>
      </c>
      <c r="L47" s="108">
        <f t="shared" si="20"/>
        <v>9398</v>
      </c>
      <c r="M47" s="110">
        <f t="shared" si="20"/>
        <v>763</v>
      </c>
      <c r="N47" s="111">
        <f t="shared" si="20"/>
        <v>7512</v>
      </c>
      <c r="O47" s="112">
        <f t="shared" si="20"/>
        <v>8180</v>
      </c>
      <c r="P47" s="113">
        <f t="shared" si="20"/>
        <v>668</v>
      </c>
      <c r="Q47" s="472"/>
      <c r="R47" s="38"/>
      <c r="S47" s="38"/>
      <c r="T47" s="38"/>
      <c r="U47" s="38"/>
      <c r="V47" s="38"/>
      <c r="W47" s="39"/>
      <c r="X47" s="39"/>
      <c r="Y47" s="39"/>
      <c r="Z47" s="39"/>
      <c r="AA47" s="39"/>
      <c r="AB47" s="39"/>
    </row>
    <row r="48" spans="1:28" s="10" customFormat="1" ht="15.95" customHeight="1" x14ac:dyDescent="0.25">
      <c r="A48" s="316">
        <v>43</v>
      </c>
      <c r="B48" s="388" t="s">
        <v>24</v>
      </c>
      <c r="C48" s="231"/>
      <c r="D48" s="83"/>
      <c r="E48" s="321"/>
      <c r="F48" s="353"/>
      <c r="G48" s="83"/>
      <c r="H48" s="84"/>
      <c r="I48" s="244"/>
      <c r="J48" s="114"/>
      <c r="K48" s="86" t="s">
        <v>25</v>
      </c>
      <c r="L48" s="87"/>
      <c r="M48" s="88"/>
      <c r="N48" s="243"/>
      <c r="O48" s="89"/>
      <c r="P48" s="90"/>
      <c r="Q48" s="408"/>
      <c r="R48" s="6"/>
      <c r="S48" s="6"/>
      <c r="T48" s="7"/>
      <c r="U48" s="6"/>
      <c r="V48" s="6"/>
      <c r="W48"/>
      <c r="X48"/>
      <c r="Y48"/>
      <c r="Z48"/>
      <c r="AA48"/>
      <c r="AB48"/>
    </row>
    <row r="49" spans="1:28" s="10" customFormat="1" ht="15.95" customHeight="1" x14ac:dyDescent="0.25">
      <c r="A49" s="316">
        <v>44</v>
      </c>
      <c r="B49" s="389" t="s">
        <v>177</v>
      </c>
      <c r="C49" s="148">
        <v>49</v>
      </c>
      <c r="D49" s="91">
        <v>399</v>
      </c>
      <c r="E49" s="322">
        <f t="shared" ref="E49:E61" si="21">D49-C49</f>
        <v>350</v>
      </c>
      <c r="F49" s="232">
        <v>825</v>
      </c>
      <c r="G49" s="91">
        <v>825</v>
      </c>
      <c r="H49" s="93">
        <f t="shared" ref="H49:H61" si="22">G49-F49</f>
        <v>0</v>
      </c>
      <c r="I49" s="363">
        <v>85</v>
      </c>
      <c r="J49" s="133"/>
      <c r="K49" s="95"/>
      <c r="L49" s="96">
        <v>85</v>
      </c>
      <c r="M49" s="118">
        <f t="shared" ref="M49:M61" si="23">L49-I49</f>
        <v>0</v>
      </c>
      <c r="N49" s="98">
        <f t="shared" ref="N49:N61" si="24">I49+F49-C49</f>
        <v>861</v>
      </c>
      <c r="O49" s="119">
        <f t="shared" ref="O49:O61" si="25">L49+G49-D49</f>
        <v>511</v>
      </c>
      <c r="P49" s="100">
        <f t="shared" ref="P49:P61" si="26">O49-N49</f>
        <v>-350</v>
      </c>
      <c r="Q49" s="157" t="s">
        <v>259</v>
      </c>
      <c r="R49" s="6"/>
      <c r="S49" s="6"/>
      <c r="T49" s="7"/>
      <c r="U49" s="6"/>
      <c r="V49" s="6"/>
      <c r="W49"/>
      <c r="X49"/>
      <c r="Y49"/>
      <c r="Z49"/>
      <c r="AA49"/>
      <c r="AB49"/>
    </row>
    <row r="50" spans="1:28" s="432" customFormat="1" ht="15.95" customHeight="1" x14ac:dyDescent="0.25">
      <c r="A50" s="316">
        <v>45</v>
      </c>
      <c r="B50" s="389" t="s">
        <v>178</v>
      </c>
      <c r="C50" s="466">
        <v>150</v>
      </c>
      <c r="D50" s="456">
        <v>197</v>
      </c>
      <c r="E50" s="451">
        <f t="shared" si="21"/>
        <v>47</v>
      </c>
      <c r="F50" s="444">
        <v>175</v>
      </c>
      <c r="G50" s="456">
        <v>175</v>
      </c>
      <c r="H50" s="452">
        <f t="shared" si="22"/>
        <v>0</v>
      </c>
      <c r="I50" s="446"/>
      <c r="J50" s="427"/>
      <c r="K50" s="428"/>
      <c r="L50" s="455">
        <v>67</v>
      </c>
      <c r="M50" s="453">
        <f t="shared" si="23"/>
        <v>67</v>
      </c>
      <c r="N50" s="449">
        <f t="shared" si="24"/>
        <v>25</v>
      </c>
      <c r="O50" s="454">
        <f t="shared" si="25"/>
        <v>45</v>
      </c>
      <c r="P50" s="430">
        <f t="shared" si="26"/>
        <v>20</v>
      </c>
      <c r="Q50" s="157" t="s">
        <v>252</v>
      </c>
      <c r="R50" s="435"/>
      <c r="S50" s="435"/>
      <c r="T50" s="433"/>
      <c r="U50" s="435"/>
      <c r="V50" s="435"/>
      <c r="W50" s="431"/>
      <c r="X50" s="431"/>
      <c r="Y50" s="431"/>
      <c r="Z50" s="431"/>
      <c r="AA50" s="431"/>
      <c r="AB50" s="431"/>
    </row>
    <row r="51" spans="1:28" s="10" customFormat="1" ht="15.95" customHeight="1" x14ac:dyDescent="0.25">
      <c r="A51" s="316">
        <v>46</v>
      </c>
      <c r="B51" s="389" t="s">
        <v>75</v>
      </c>
      <c r="C51" s="148">
        <v>25</v>
      </c>
      <c r="D51" s="91">
        <v>25</v>
      </c>
      <c r="E51" s="322">
        <f t="shared" si="21"/>
        <v>0</v>
      </c>
      <c r="F51" s="232"/>
      <c r="G51" s="91"/>
      <c r="H51" s="93">
        <f t="shared" si="22"/>
        <v>0</v>
      </c>
      <c r="I51" s="363">
        <v>125</v>
      </c>
      <c r="J51" s="133"/>
      <c r="K51" s="95"/>
      <c r="L51" s="96">
        <v>125</v>
      </c>
      <c r="M51" s="118">
        <f t="shared" si="23"/>
        <v>0</v>
      </c>
      <c r="N51" s="98">
        <f t="shared" si="24"/>
        <v>100</v>
      </c>
      <c r="O51" s="119">
        <f t="shared" si="25"/>
        <v>100</v>
      </c>
      <c r="P51" s="100">
        <f t="shared" si="26"/>
        <v>0</v>
      </c>
      <c r="Q51" s="157"/>
      <c r="R51" s="6"/>
      <c r="S51" s="6"/>
      <c r="T51" s="7"/>
      <c r="U51" s="6"/>
      <c r="V51" s="6"/>
      <c r="W51"/>
      <c r="X51"/>
      <c r="Y51"/>
      <c r="Z51"/>
      <c r="AA51"/>
      <c r="AB51"/>
    </row>
    <row r="52" spans="1:28" s="432" customFormat="1" ht="15.95" customHeight="1" x14ac:dyDescent="0.25">
      <c r="A52" s="316">
        <v>47</v>
      </c>
      <c r="B52" s="458" t="s">
        <v>156</v>
      </c>
      <c r="C52" s="466">
        <v>102</v>
      </c>
      <c r="D52" s="456">
        <v>0</v>
      </c>
      <c r="E52" s="451">
        <f t="shared" si="21"/>
        <v>-102</v>
      </c>
      <c r="F52" s="444"/>
      <c r="G52" s="425"/>
      <c r="H52" s="452">
        <f t="shared" si="22"/>
        <v>0</v>
      </c>
      <c r="I52" s="446">
        <v>162</v>
      </c>
      <c r="J52" s="427"/>
      <c r="K52" s="428"/>
      <c r="L52" s="455">
        <v>0</v>
      </c>
      <c r="M52" s="453">
        <f t="shared" si="23"/>
        <v>-162</v>
      </c>
      <c r="N52" s="449">
        <f t="shared" si="24"/>
        <v>60</v>
      </c>
      <c r="O52" s="454">
        <f t="shared" si="25"/>
        <v>0</v>
      </c>
      <c r="P52" s="430">
        <f t="shared" si="26"/>
        <v>-60</v>
      </c>
      <c r="Q52" s="157"/>
      <c r="R52" s="435"/>
      <c r="S52" s="435"/>
      <c r="T52" s="433"/>
      <c r="U52" s="435"/>
      <c r="V52" s="435"/>
      <c r="W52" s="431"/>
      <c r="X52" s="431"/>
      <c r="Y52" s="431"/>
      <c r="Z52" s="431"/>
      <c r="AA52" s="431"/>
      <c r="AB52" s="431"/>
    </row>
    <row r="53" spans="1:28" s="10" customFormat="1" ht="15.95" customHeight="1" x14ac:dyDescent="0.25">
      <c r="A53" s="316">
        <v>48</v>
      </c>
      <c r="B53" s="389" t="s">
        <v>195</v>
      </c>
      <c r="C53" s="148"/>
      <c r="D53" s="91"/>
      <c r="E53" s="322">
        <f t="shared" si="21"/>
        <v>0</v>
      </c>
      <c r="F53" s="232"/>
      <c r="G53" s="91"/>
      <c r="H53" s="93">
        <f t="shared" si="22"/>
        <v>0</v>
      </c>
      <c r="I53" s="363">
        <v>700</v>
      </c>
      <c r="J53" s="133"/>
      <c r="K53" s="95"/>
      <c r="L53" s="96">
        <v>200</v>
      </c>
      <c r="M53" s="118">
        <f t="shared" si="23"/>
        <v>-500</v>
      </c>
      <c r="N53" s="98">
        <f t="shared" si="24"/>
        <v>700</v>
      </c>
      <c r="O53" s="119">
        <f t="shared" si="25"/>
        <v>200</v>
      </c>
      <c r="P53" s="100">
        <f t="shared" si="26"/>
        <v>-500</v>
      </c>
      <c r="Q53" s="157" t="s">
        <v>260</v>
      </c>
      <c r="R53" s="6"/>
      <c r="S53" s="6"/>
      <c r="T53" s="7"/>
      <c r="U53" s="6"/>
      <c r="V53" s="6"/>
      <c r="W53"/>
      <c r="X53"/>
      <c r="Y53"/>
      <c r="Z53"/>
      <c r="AA53"/>
      <c r="AB53"/>
    </row>
    <row r="54" spans="1:28" ht="15.95" customHeight="1" x14ac:dyDescent="0.25">
      <c r="A54" s="316">
        <v>49</v>
      </c>
      <c r="B54" s="389" t="s">
        <v>184</v>
      </c>
      <c r="C54" s="148">
        <v>12</v>
      </c>
      <c r="D54" s="91">
        <v>12</v>
      </c>
      <c r="E54" s="322">
        <f>D54-C54</f>
        <v>0</v>
      </c>
      <c r="F54" s="232"/>
      <c r="G54" s="91"/>
      <c r="H54" s="93">
        <f>G54-F54</f>
        <v>0</v>
      </c>
      <c r="I54" s="363">
        <v>172</v>
      </c>
      <c r="J54" s="94">
        <f>F54+I54-C55</f>
        <v>169</v>
      </c>
      <c r="K54" s="95" t="e">
        <f>#REF!+#REF!-#REF!</f>
        <v>#REF!</v>
      </c>
      <c r="L54" s="96">
        <v>187</v>
      </c>
      <c r="M54" s="118">
        <f>L54-I54</f>
        <v>15</v>
      </c>
      <c r="N54" s="98">
        <f>I54+F54-C54</f>
        <v>160</v>
      </c>
      <c r="O54" s="119">
        <f>L54+G54-D54</f>
        <v>175</v>
      </c>
      <c r="P54" s="100">
        <f>O54-N54</f>
        <v>15</v>
      </c>
      <c r="Q54" s="157" t="s">
        <v>227</v>
      </c>
      <c r="T54" s="7"/>
    </row>
    <row r="55" spans="1:28" ht="15.95" customHeight="1" x14ac:dyDescent="0.25">
      <c r="A55" s="316">
        <v>50</v>
      </c>
      <c r="B55" s="390" t="s">
        <v>98</v>
      </c>
      <c r="C55" s="148">
        <v>3</v>
      </c>
      <c r="D55" s="91">
        <v>23</v>
      </c>
      <c r="E55" s="322">
        <f t="shared" si="21"/>
        <v>20</v>
      </c>
      <c r="F55" s="232">
        <v>550</v>
      </c>
      <c r="G55" s="259">
        <v>550</v>
      </c>
      <c r="H55" s="93">
        <f t="shared" si="22"/>
        <v>0</v>
      </c>
      <c r="I55" s="363">
        <v>193</v>
      </c>
      <c r="J55" s="94" t="e">
        <f>F55+I55-#REF!</f>
        <v>#REF!</v>
      </c>
      <c r="K55" s="95" t="e">
        <f>#REF!+#REF!-#REF!</f>
        <v>#REF!</v>
      </c>
      <c r="L55" s="96">
        <v>213</v>
      </c>
      <c r="M55" s="118">
        <f t="shared" si="23"/>
        <v>20</v>
      </c>
      <c r="N55" s="98">
        <f t="shared" si="24"/>
        <v>740</v>
      </c>
      <c r="O55" s="119">
        <f t="shared" si="25"/>
        <v>740</v>
      </c>
      <c r="P55" s="100">
        <f t="shared" si="26"/>
        <v>0</v>
      </c>
      <c r="Q55" s="409"/>
      <c r="S55" s="6"/>
      <c r="T55" s="7"/>
    </row>
    <row r="56" spans="1:28" s="10" customFormat="1" ht="15.95" customHeight="1" x14ac:dyDescent="0.25">
      <c r="A56" s="316">
        <v>51</v>
      </c>
      <c r="B56" s="389" t="s">
        <v>161</v>
      </c>
      <c r="C56" s="148"/>
      <c r="D56" s="91"/>
      <c r="E56" s="322">
        <f t="shared" ref="E56" si="27">D56-C56</f>
        <v>0</v>
      </c>
      <c r="F56" s="232"/>
      <c r="G56" s="91"/>
      <c r="H56" s="93">
        <f t="shared" ref="H56" si="28">G56-F56</f>
        <v>0</v>
      </c>
      <c r="I56" s="363">
        <v>40</v>
      </c>
      <c r="J56" s="133"/>
      <c r="K56" s="95"/>
      <c r="L56" s="96">
        <v>40</v>
      </c>
      <c r="M56" s="118">
        <f t="shared" ref="M56" si="29">L56-I56</f>
        <v>0</v>
      </c>
      <c r="N56" s="98">
        <f t="shared" ref="N56" si="30">I56+F56-C56</f>
        <v>40</v>
      </c>
      <c r="O56" s="119">
        <f t="shared" ref="O56" si="31">L56+G56-D56</f>
        <v>40</v>
      </c>
      <c r="P56" s="100">
        <f t="shared" ref="P56" si="32">O56-N56</f>
        <v>0</v>
      </c>
      <c r="Q56" s="157"/>
      <c r="R56" s="6"/>
      <c r="S56" s="6"/>
      <c r="T56" s="7"/>
      <c r="U56" s="6"/>
      <c r="V56" s="6"/>
      <c r="W56"/>
      <c r="X56"/>
      <c r="Y56"/>
      <c r="Z56"/>
      <c r="AA56"/>
      <c r="AB56"/>
    </row>
    <row r="57" spans="1:28" s="12" customFormat="1" ht="15.95" customHeight="1" x14ac:dyDescent="0.25">
      <c r="A57" s="316">
        <v>52</v>
      </c>
      <c r="B57" s="389" t="s">
        <v>26</v>
      </c>
      <c r="C57" s="148">
        <v>4676</v>
      </c>
      <c r="D57" s="259">
        <v>4676</v>
      </c>
      <c r="E57" s="326">
        <f t="shared" si="21"/>
        <v>0</v>
      </c>
      <c r="F57" s="232">
        <v>150</v>
      </c>
      <c r="G57" s="91">
        <v>150</v>
      </c>
      <c r="H57" s="93">
        <f t="shared" si="22"/>
        <v>0</v>
      </c>
      <c r="I57" s="363">
        <v>4555</v>
      </c>
      <c r="J57" s="94"/>
      <c r="K57" s="95" t="e">
        <f>#REF!+#REF!-#REF!</f>
        <v>#REF!</v>
      </c>
      <c r="L57" s="96">
        <v>4555</v>
      </c>
      <c r="M57" s="118">
        <f t="shared" si="23"/>
        <v>0</v>
      </c>
      <c r="N57" s="98">
        <f t="shared" si="24"/>
        <v>29</v>
      </c>
      <c r="O57" s="119">
        <f t="shared" si="25"/>
        <v>29</v>
      </c>
      <c r="P57" s="100">
        <f t="shared" si="26"/>
        <v>0</v>
      </c>
      <c r="Q57" s="157"/>
      <c r="R57" s="11"/>
      <c r="S57" s="11"/>
      <c r="T57" s="7"/>
      <c r="U57" s="11"/>
      <c r="V57" s="11"/>
      <c r="W57" s="11"/>
      <c r="X57" s="11"/>
      <c r="Y57" s="11"/>
      <c r="Z57" s="11"/>
      <c r="AA57" s="11"/>
      <c r="AB57" s="11"/>
    </row>
    <row r="58" spans="1:28" s="432" customFormat="1" ht="15.95" customHeight="1" x14ac:dyDescent="0.25">
      <c r="A58" s="316">
        <v>53</v>
      </c>
      <c r="B58" s="458" t="s">
        <v>191</v>
      </c>
      <c r="C58" s="466">
        <v>255</v>
      </c>
      <c r="D58" s="457">
        <v>255</v>
      </c>
      <c r="E58" s="451">
        <f t="shared" si="21"/>
        <v>0</v>
      </c>
      <c r="F58" s="424"/>
      <c r="G58" s="456"/>
      <c r="H58" s="452">
        <f t="shared" si="22"/>
        <v>0</v>
      </c>
      <c r="I58" s="446">
        <v>255</v>
      </c>
      <c r="J58" s="427"/>
      <c r="K58" s="428"/>
      <c r="L58" s="455">
        <v>255</v>
      </c>
      <c r="M58" s="453">
        <f t="shared" si="23"/>
        <v>0</v>
      </c>
      <c r="N58" s="449">
        <f t="shared" si="24"/>
        <v>0</v>
      </c>
      <c r="O58" s="454">
        <f t="shared" si="25"/>
        <v>0</v>
      </c>
      <c r="P58" s="430">
        <f t="shared" si="26"/>
        <v>0</v>
      </c>
      <c r="Q58" s="157"/>
      <c r="R58" s="436"/>
      <c r="S58" s="436"/>
      <c r="T58" s="433"/>
      <c r="U58" s="436"/>
      <c r="V58" s="436"/>
      <c r="W58" s="436"/>
      <c r="X58" s="436"/>
      <c r="Y58" s="436"/>
      <c r="Z58" s="436"/>
      <c r="AA58" s="436"/>
      <c r="AB58" s="436"/>
    </row>
    <row r="59" spans="1:28" s="432" customFormat="1" ht="15.95" customHeight="1" x14ac:dyDescent="0.25">
      <c r="A59" s="316">
        <v>54</v>
      </c>
      <c r="B59" s="458" t="s">
        <v>27</v>
      </c>
      <c r="C59" s="434"/>
      <c r="D59" s="456"/>
      <c r="E59" s="451">
        <f t="shared" si="21"/>
        <v>0</v>
      </c>
      <c r="F59" s="444">
        <v>650</v>
      </c>
      <c r="G59" s="456">
        <v>470</v>
      </c>
      <c r="H59" s="452">
        <f t="shared" si="22"/>
        <v>-180</v>
      </c>
      <c r="I59" s="446">
        <v>333</v>
      </c>
      <c r="J59" s="427">
        <f>F59+I59-C59</f>
        <v>983</v>
      </c>
      <c r="K59" s="428" t="e">
        <f>#REF!+#REF!-#REF!</f>
        <v>#REF!</v>
      </c>
      <c r="L59" s="455">
        <v>552</v>
      </c>
      <c r="M59" s="453">
        <f t="shared" si="23"/>
        <v>219</v>
      </c>
      <c r="N59" s="468">
        <f t="shared" si="24"/>
        <v>983</v>
      </c>
      <c r="O59" s="467">
        <f t="shared" si="25"/>
        <v>1022</v>
      </c>
      <c r="P59" s="437">
        <f t="shared" si="26"/>
        <v>39</v>
      </c>
      <c r="Q59" s="157" t="s">
        <v>228</v>
      </c>
      <c r="R59" s="431"/>
      <c r="S59" s="431"/>
      <c r="T59" s="433"/>
      <c r="U59" s="431"/>
      <c r="V59" s="431"/>
      <c r="W59" s="431"/>
      <c r="X59" s="431"/>
      <c r="Y59" s="431"/>
      <c r="Z59" s="431"/>
      <c r="AA59" s="431"/>
      <c r="AB59" s="431"/>
    </row>
    <row r="60" spans="1:28" ht="15.95" customHeight="1" x14ac:dyDescent="0.25">
      <c r="A60" s="316">
        <v>55</v>
      </c>
      <c r="B60" s="389" t="s">
        <v>28</v>
      </c>
      <c r="C60" s="148"/>
      <c r="D60" s="91"/>
      <c r="E60" s="322">
        <f t="shared" si="21"/>
        <v>0</v>
      </c>
      <c r="F60" s="232"/>
      <c r="G60" s="91"/>
      <c r="H60" s="93">
        <f t="shared" si="22"/>
        <v>0</v>
      </c>
      <c r="I60" s="363">
        <v>77</v>
      </c>
      <c r="J60" s="94">
        <f>F60+I60-C60</f>
        <v>77</v>
      </c>
      <c r="K60" s="95" t="e">
        <f>#REF!+#REF!-#REF!</f>
        <v>#REF!</v>
      </c>
      <c r="L60" s="96">
        <v>77</v>
      </c>
      <c r="M60" s="118">
        <f t="shared" si="23"/>
        <v>0</v>
      </c>
      <c r="N60" s="98">
        <f t="shared" si="24"/>
        <v>77</v>
      </c>
      <c r="O60" s="134">
        <f t="shared" si="25"/>
        <v>77</v>
      </c>
      <c r="P60" s="135">
        <f t="shared" si="26"/>
        <v>0</v>
      </c>
      <c r="Q60" s="157"/>
      <c r="T60" s="7"/>
    </row>
    <row r="61" spans="1:28" ht="15.95" customHeight="1" thickBot="1" x14ac:dyDescent="0.3">
      <c r="A61" s="316">
        <v>56</v>
      </c>
      <c r="B61" s="389" t="s">
        <v>29</v>
      </c>
      <c r="C61" s="148">
        <v>2304</v>
      </c>
      <c r="D61" s="91">
        <v>2304</v>
      </c>
      <c r="E61" s="322">
        <f t="shared" si="21"/>
        <v>0</v>
      </c>
      <c r="F61" s="232"/>
      <c r="G61" s="91"/>
      <c r="H61" s="93">
        <f t="shared" si="22"/>
        <v>0</v>
      </c>
      <c r="I61" s="363">
        <v>2463</v>
      </c>
      <c r="J61" s="94"/>
      <c r="K61" s="95"/>
      <c r="L61" s="96">
        <v>2463</v>
      </c>
      <c r="M61" s="118">
        <f t="shared" si="23"/>
        <v>0</v>
      </c>
      <c r="N61" s="247">
        <f t="shared" si="24"/>
        <v>159</v>
      </c>
      <c r="O61" s="81">
        <f t="shared" si="25"/>
        <v>159</v>
      </c>
      <c r="P61" s="136">
        <f t="shared" si="26"/>
        <v>0</v>
      </c>
      <c r="Q61" s="413"/>
      <c r="R61" s="6"/>
      <c r="S61" s="6"/>
      <c r="T61" s="7"/>
      <c r="U61" s="6"/>
      <c r="V61" s="6"/>
    </row>
    <row r="62" spans="1:28" s="40" customFormat="1" ht="15.95" customHeight="1" thickBot="1" x14ac:dyDescent="0.3">
      <c r="A62" s="316">
        <v>57</v>
      </c>
      <c r="B62" s="391" t="s">
        <v>30</v>
      </c>
      <c r="C62" s="111">
        <f t="shared" ref="C62:P62" si="33">SUM(C48:C61)</f>
        <v>7576</v>
      </c>
      <c r="D62" s="112">
        <f t="shared" si="33"/>
        <v>7891</v>
      </c>
      <c r="E62" s="323">
        <f t="shared" si="33"/>
        <v>315</v>
      </c>
      <c r="F62" s="111">
        <f t="shared" si="33"/>
        <v>2350</v>
      </c>
      <c r="G62" s="112">
        <f t="shared" si="33"/>
        <v>2170</v>
      </c>
      <c r="H62" s="110">
        <f t="shared" si="33"/>
        <v>-180</v>
      </c>
      <c r="I62" s="111">
        <f t="shared" si="33"/>
        <v>9160</v>
      </c>
      <c r="J62" s="120" t="e">
        <f t="shared" si="33"/>
        <v>#REF!</v>
      </c>
      <c r="K62" s="120" t="e">
        <f t="shared" si="33"/>
        <v>#REF!</v>
      </c>
      <c r="L62" s="108">
        <f t="shared" si="33"/>
        <v>8819</v>
      </c>
      <c r="M62" s="110">
        <f t="shared" si="33"/>
        <v>-341</v>
      </c>
      <c r="N62" s="111">
        <f t="shared" si="33"/>
        <v>3934</v>
      </c>
      <c r="O62" s="112">
        <f t="shared" si="33"/>
        <v>3098</v>
      </c>
      <c r="P62" s="113">
        <f t="shared" si="33"/>
        <v>-836</v>
      </c>
      <c r="Q62" s="471"/>
      <c r="R62" s="38"/>
      <c r="S62" s="38"/>
      <c r="T62" s="38"/>
      <c r="U62" s="38"/>
      <c r="V62" s="38"/>
      <c r="W62" s="39"/>
      <c r="X62" s="39"/>
      <c r="Y62" s="39"/>
      <c r="Z62" s="39"/>
      <c r="AA62" s="39"/>
      <c r="AB62" s="39"/>
    </row>
    <row r="63" spans="1:28" s="10" customFormat="1" ht="15.95" customHeight="1" x14ac:dyDescent="0.25">
      <c r="A63" s="316">
        <v>58</v>
      </c>
      <c r="B63" s="388" t="s">
        <v>17</v>
      </c>
      <c r="C63" s="235"/>
      <c r="D63" s="137"/>
      <c r="E63" s="327"/>
      <c r="F63" s="353"/>
      <c r="G63" s="83"/>
      <c r="H63" s="84"/>
      <c r="I63" s="244"/>
      <c r="J63" s="114"/>
      <c r="K63" s="86"/>
      <c r="L63" s="87"/>
      <c r="M63" s="88"/>
      <c r="N63" s="244"/>
      <c r="O63" s="116"/>
      <c r="P63" s="117"/>
      <c r="Q63" s="408"/>
      <c r="R63"/>
      <c r="S63"/>
      <c r="T63" s="7"/>
      <c r="U63"/>
      <c r="V63"/>
      <c r="W63"/>
      <c r="X63"/>
      <c r="Y63"/>
      <c r="Z63"/>
      <c r="AA63"/>
      <c r="AB63"/>
    </row>
    <row r="64" spans="1:28" s="432" customFormat="1" ht="16.5" customHeight="1" x14ac:dyDescent="0.25">
      <c r="A64" s="316">
        <v>59</v>
      </c>
      <c r="B64" s="458" t="s">
        <v>77</v>
      </c>
      <c r="C64" s="444">
        <v>180</v>
      </c>
      <c r="D64" s="456">
        <v>80</v>
      </c>
      <c r="E64" s="451">
        <f t="shared" ref="E64:E81" si="34">D64-C64</f>
        <v>-100</v>
      </c>
      <c r="F64" s="444">
        <v>1800</v>
      </c>
      <c r="G64" s="457">
        <v>1600</v>
      </c>
      <c r="H64" s="452">
        <f t="shared" ref="H64:H81" si="35">G64-F64</f>
        <v>-200</v>
      </c>
      <c r="I64" s="446">
        <v>648</v>
      </c>
      <c r="J64" s="427">
        <f>F64+I64-C64</f>
        <v>2268</v>
      </c>
      <c r="K64" s="428" t="e">
        <f>#REF!+#REF!-#REF!</f>
        <v>#REF!</v>
      </c>
      <c r="L64" s="455">
        <v>648</v>
      </c>
      <c r="M64" s="453">
        <f t="shared" ref="M64:M81" si="36">L64-I64</f>
        <v>0</v>
      </c>
      <c r="N64" s="449">
        <f t="shared" ref="N64:N81" si="37">I64+F64-C64</f>
        <v>2268</v>
      </c>
      <c r="O64" s="454">
        <f t="shared" ref="O64:O81" si="38">L64+G64-D64</f>
        <v>2168</v>
      </c>
      <c r="P64" s="430">
        <f t="shared" ref="P64:P81" si="39">O64-N64</f>
        <v>-100</v>
      </c>
      <c r="Q64" s="410" t="s">
        <v>229</v>
      </c>
      <c r="R64" s="431"/>
      <c r="S64" s="431"/>
      <c r="T64" s="433"/>
      <c r="U64" s="431"/>
      <c r="V64" s="431"/>
      <c r="W64" s="431"/>
      <c r="X64" s="431"/>
      <c r="Y64" s="431"/>
      <c r="Z64" s="431"/>
      <c r="AA64" s="431"/>
      <c r="AB64" s="431"/>
    </row>
    <row r="65" spans="1:28" ht="15.95" customHeight="1" x14ac:dyDescent="0.25">
      <c r="A65" s="316">
        <v>60</v>
      </c>
      <c r="B65" s="389" t="s">
        <v>99</v>
      </c>
      <c r="C65" s="232"/>
      <c r="D65" s="91"/>
      <c r="E65" s="322">
        <f t="shared" si="34"/>
        <v>0</v>
      </c>
      <c r="F65" s="232"/>
      <c r="G65" s="91"/>
      <c r="H65" s="93">
        <f t="shared" si="35"/>
        <v>0</v>
      </c>
      <c r="I65" s="363">
        <v>100</v>
      </c>
      <c r="J65" s="94"/>
      <c r="K65" s="95"/>
      <c r="L65" s="96">
        <v>100</v>
      </c>
      <c r="M65" s="118">
        <f t="shared" si="36"/>
        <v>0</v>
      </c>
      <c r="N65" s="98">
        <f t="shared" si="37"/>
        <v>100</v>
      </c>
      <c r="O65" s="119">
        <f t="shared" si="38"/>
        <v>100</v>
      </c>
      <c r="P65" s="100">
        <f t="shared" si="39"/>
        <v>0</v>
      </c>
      <c r="Q65" s="157"/>
      <c r="T65" s="7"/>
    </row>
    <row r="66" spans="1:28" ht="15.95" customHeight="1" x14ac:dyDescent="0.25">
      <c r="A66" s="316">
        <v>61</v>
      </c>
      <c r="B66" s="389" t="s">
        <v>174</v>
      </c>
      <c r="C66" s="232">
        <v>2000</v>
      </c>
      <c r="D66" s="91">
        <v>2000</v>
      </c>
      <c r="E66" s="322">
        <f t="shared" si="34"/>
        <v>0</v>
      </c>
      <c r="F66" s="232"/>
      <c r="G66" s="91"/>
      <c r="H66" s="93">
        <f t="shared" si="35"/>
        <v>0</v>
      </c>
      <c r="I66" s="363">
        <v>2000</v>
      </c>
      <c r="J66" s="94">
        <f>F66+I66-C66</f>
        <v>0</v>
      </c>
      <c r="K66" s="95" t="e">
        <f>#REF!+#REF!-#REF!</f>
        <v>#REF!</v>
      </c>
      <c r="L66" s="96">
        <v>2000</v>
      </c>
      <c r="M66" s="118">
        <f t="shared" si="36"/>
        <v>0</v>
      </c>
      <c r="N66" s="98">
        <f t="shared" si="37"/>
        <v>0</v>
      </c>
      <c r="O66" s="119">
        <f t="shared" si="38"/>
        <v>0</v>
      </c>
      <c r="P66" s="100">
        <f t="shared" si="39"/>
        <v>0</v>
      </c>
      <c r="Q66" s="157"/>
      <c r="T66" s="7"/>
    </row>
    <row r="67" spans="1:28" s="64" customFormat="1" ht="16.5" customHeight="1" x14ac:dyDescent="0.25">
      <c r="A67" s="316">
        <v>62</v>
      </c>
      <c r="B67" s="389" t="s">
        <v>197</v>
      </c>
      <c r="C67" s="234">
        <v>164</v>
      </c>
      <c r="D67" s="121">
        <v>30</v>
      </c>
      <c r="E67" s="324">
        <f t="shared" si="34"/>
        <v>-134</v>
      </c>
      <c r="F67" s="234"/>
      <c r="G67" s="121"/>
      <c r="H67" s="122">
        <f t="shared" si="35"/>
        <v>0</v>
      </c>
      <c r="I67" s="364">
        <v>764</v>
      </c>
      <c r="J67" s="123">
        <f>F67+I67-C67</f>
        <v>600</v>
      </c>
      <c r="K67" s="124" t="e">
        <f>#REF!+#REF!-#REF!</f>
        <v>#REF!</v>
      </c>
      <c r="L67" s="125">
        <v>630</v>
      </c>
      <c r="M67" s="126">
        <f t="shared" si="36"/>
        <v>-134</v>
      </c>
      <c r="N67" s="245">
        <f t="shared" si="37"/>
        <v>600</v>
      </c>
      <c r="O67" s="127">
        <f t="shared" si="38"/>
        <v>600</v>
      </c>
      <c r="P67" s="128">
        <f t="shared" si="39"/>
        <v>0</v>
      </c>
      <c r="Q67" s="414"/>
      <c r="R67" s="63"/>
      <c r="S67" s="63"/>
      <c r="T67" s="62"/>
      <c r="U67" s="63"/>
      <c r="V67" s="63"/>
      <c r="W67" s="63"/>
      <c r="X67" s="63"/>
      <c r="Y67" s="63"/>
      <c r="Z67" s="63"/>
      <c r="AA67" s="63"/>
      <c r="AB67" s="63"/>
    </row>
    <row r="68" spans="1:28" ht="15.95" customHeight="1" x14ac:dyDescent="0.25">
      <c r="A68" s="316">
        <v>63</v>
      </c>
      <c r="B68" s="389" t="s">
        <v>31</v>
      </c>
      <c r="C68" s="232">
        <v>55</v>
      </c>
      <c r="D68" s="91">
        <v>55</v>
      </c>
      <c r="E68" s="322">
        <f t="shared" si="34"/>
        <v>0</v>
      </c>
      <c r="F68" s="232">
        <v>330</v>
      </c>
      <c r="G68" s="91">
        <v>0</v>
      </c>
      <c r="H68" s="93">
        <f t="shared" si="35"/>
        <v>-330</v>
      </c>
      <c r="I68" s="363">
        <v>290</v>
      </c>
      <c r="J68" s="94">
        <f>F68+I68-C68</f>
        <v>565</v>
      </c>
      <c r="K68" s="95" t="e">
        <f>#REF!+#REF!-#REF!</f>
        <v>#REF!</v>
      </c>
      <c r="L68" s="96">
        <v>440</v>
      </c>
      <c r="M68" s="118">
        <f t="shared" si="36"/>
        <v>150</v>
      </c>
      <c r="N68" s="98">
        <f t="shared" si="37"/>
        <v>565</v>
      </c>
      <c r="O68" s="119">
        <f t="shared" si="38"/>
        <v>385</v>
      </c>
      <c r="P68" s="100">
        <f t="shared" si="39"/>
        <v>-180</v>
      </c>
      <c r="Q68" s="157" t="s">
        <v>230</v>
      </c>
      <c r="T68" s="7"/>
    </row>
    <row r="69" spans="1:28" ht="15.95" customHeight="1" x14ac:dyDescent="0.25">
      <c r="A69" s="316">
        <v>64</v>
      </c>
      <c r="B69" s="389" t="s">
        <v>32</v>
      </c>
      <c r="C69" s="232">
        <v>84</v>
      </c>
      <c r="D69" s="91">
        <v>84</v>
      </c>
      <c r="E69" s="322">
        <f t="shared" si="34"/>
        <v>0</v>
      </c>
      <c r="F69" s="232">
        <v>770</v>
      </c>
      <c r="G69" s="259">
        <v>800</v>
      </c>
      <c r="H69" s="93">
        <f t="shared" si="35"/>
        <v>30</v>
      </c>
      <c r="I69" s="363">
        <v>525</v>
      </c>
      <c r="J69" s="94">
        <f>F69+I69-C69</f>
        <v>1211</v>
      </c>
      <c r="K69" s="95" t="e">
        <f>#REF!+#REF!-#REF!</f>
        <v>#REF!</v>
      </c>
      <c r="L69" s="96">
        <v>525</v>
      </c>
      <c r="M69" s="118">
        <f t="shared" si="36"/>
        <v>0</v>
      </c>
      <c r="N69" s="98">
        <f t="shared" si="37"/>
        <v>1211</v>
      </c>
      <c r="O69" s="119">
        <f t="shared" si="38"/>
        <v>1241</v>
      </c>
      <c r="P69" s="100">
        <f t="shared" si="39"/>
        <v>30</v>
      </c>
      <c r="Q69" s="157"/>
      <c r="T69" s="7"/>
    </row>
    <row r="70" spans="1:28" ht="15.95" customHeight="1" x14ac:dyDescent="0.25">
      <c r="A70" s="316">
        <v>65</v>
      </c>
      <c r="B70" s="389" t="s">
        <v>121</v>
      </c>
      <c r="C70" s="232">
        <v>14</v>
      </c>
      <c r="D70" s="91">
        <v>14</v>
      </c>
      <c r="E70" s="322">
        <f t="shared" si="34"/>
        <v>0</v>
      </c>
      <c r="F70" s="232"/>
      <c r="G70" s="91"/>
      <c r="H70" s="93">
        <f t="shared" si="35"/>
        <v>0</v>
      </c>
      <c r="I70" s="363">
        <v>172</v>
      </c>
      <c r="J70" s="94"/>
      <c r="K70" s="95"/>
      <c r="L70" s="96">
        <v>172</v>
      </c>
      <c r="M70" s="118">
        <f t="shared" si="36"/>
        <v>0</v>
      </c>
      <c r="N70" s="98">
        <f t="shared" si="37"/>
        <v>158</v>
      </c>
      <c r="O70" s="119">
        <f t="shared" si="38"/>
        <v>158</v>
      </c>
      <c r="P70" s="100">
        <f t="shared" si="39"/>
        <v>0</v>
      </c>
      <c r="Q70" s="157"/>
      <c r="T70" s="7"/>
    </row>
    <row r="71" spans="1:28" s="64" customFormat="1" ht="15.95" customHeight="1" x14ac:dyDescent="0.25">
      <c r="A71" s="316">
        <v>66</v>
      </c>
      <c r="B71" s="389" t="s">
        <v>33</v>
      </c>
      <c r="C71" s="234">
        <v>100</v>
      </c>
      <c r="D71" s="121">
        <v>105</v>
      </c>
      <c r="E71" s="322">
        <f t="shared" si="34"/>
        <v>5</v>
      </c>
      <c r="F71" s="234"/>
      <c r="G71" s="121"/>
      <c r="H71" s="122">
        <f>G71-F71</f>
        <v>0</v>
      </c>
      <c r="I71" s="364">
        <v>149</v>
      </c>
      <c r="J71" s="364">
        <v>149</v>
      </c>
      <c r="K71" s="364">
        <v>149</v>
      </c>
      <c r="L71" s="125">
        <v>154</v>
      </c>
      <c r="M71" s="126">
        <f t="shared" si="36"/>
        <v>5</v>
      </c>
      <c r="N71" s="245">
        <f t="shared" si="37"/>
        <v>49</v>
      </c>
      <c r="O71" s="127">
        <f>L71+G71-D71</f>
        <v>49</v>
      </c>
      <c r="P71" s="100">
        <f t="shared" si="39"/>
        <v>0</v>
      </c>
      <c r="Q71" s="411"/>
      <c r="R71" s="63"/>
      <c r="S71" s="63"/>
      <c r="T71" s="62"/>
      <c r="U71" s="63"/>
      <c r="V71" s="63"/>
      <c r="W71" s="63"/>
      <c r="X71" s="63"/>
      <c r="Y71" s="63"/>
      <c r="Z71" s="63"/>
      <c r="AA71" s="63"/>
      <c r="AB71" s="63"/>
    </row>
    <row r="72" spans="1:28" s="64" customFormat="1" ht="15.95" customHeight="1" x14ac:dyDescent="0.25">
      <c r="A72" s="316">
        <v>67</v>
      </c>
      <c r="B72" s="389" t="s">
        <v>276</v>
      </c>
      <c r="C72" s="234"/>
      <c r="D72" s="121"/>
      <c r="E72" s="322">
        <f t="shared" si="34"/>
        <v>0</v>
      </c>
      <c r="F72" s="234"/>
      <c r="G72" s="121"/>
      <c r="H72" s="122">
        <f>G72-F72</f>
        <v>0</v>
      </c>
      <c r="I72" s="364"/>
      <c r="J72" s="123"/>
      <c r="K72" s="124"/>
      <c r="L72" s="125">
        <v>300</v>
      </c>
      <c r="M72" s="126">
        <f t="shared" si="36"/>
        <v>300</v>
      </c>
      <c r="N72" s="245">
        <f t="shared" si="37"/>
        <v>0</v>
      </c>
      <c r="O72" s="127">
        <f>L72+G72-D72</f>
        <v>300</v>
      </c>
      <c r="P72" s="100">
        <f t="shared" si="39"/>
        <v>300</v>
      </c>
      <c r="Q72" s="411"/>
      <c r="R72" s="63"/>
      <c r="S72" s="63"/>
      <c r="T72" s="62"/>
      <c r="U72" s="63"/>
      <c r="V72" s="63"/>
      <c r="W72" s="63"/>
      <c r="X72" s="63"/>
      <c r="Y72" s="63"/>
      <c r="Z72" s="63"/>
      <c r="AA72" s="63"/>
      <c r="AB72" s="63"/>
    </row>
    <row r="73" spans="1:28" ht="15.95" customHeight="1" x14ac:dyDescent="0.25">
      <c r="A73" s="316">
        <v>68</v>
      </c>
      <c r="B73" s="392" t="s">
        <v>86</v>
      </c>
      <c r="C73" s="232"/>
      <c r="D73" s="91"/>
      <c r="E73" s="322">
        <f t="shared" si="34"/>
        <v>0</v>
      </c>
      <c r="F73" s="232"/>
      <c r="G73" s="91"/>
      <c r="H73" s="93">
        <f t="shared" si="35"/>
        <v>0</v>
      </c>
      <c r="I73" s="363">
        <v>152</v>
      </c>
      <c r="J73" s="94">
        <f>F73+I73-C73</f>
        <v>152</v>
      </c>
      <c r="K73" s="95" t="e">
        <f>#REF!+#REF!-#REF!</f>
        <v>#REF!</v>
      </c>
      <c r="L73" s="96">
        <v>152</v>
      </c>
      <c r="M73" s="118">
        <f t="shared" si="36"/>
        <v>0</v>
      </c>
      <c r="N73" s="98">
        <f t="shared" si="37"/>
        <v>152</v>
      </c>
      <c r="O73" s="119">
        <f t="shared" si="38"/>
        <v>152</v>
      </c>
      <c r="P73" s="100">
        <f t="shared" si="39"/>
        <v>0</v>
      </c>
      <c r="Q73" s="157"/>
      <c r="T73" s="7"/>
    </row>
    <row r="74" spans="1:28" ht="15.95" customHeight="1" x14ac:dyDescent="0.25">
      <c r="A74" s="316">
        <v>69</v>
      </c>
      <c r="B74" s="392" t="s">
        <v>87</v>
      </c>
      <c r="C74" s="232"/>
      <c r="D74" s="91"/>
      <c r="E74" s="322">
        <f t="shared" si="34"/>
        <v>0</v>
      </c>
      <c r="F74" s="232"/>
      <c r="G74" s="91"/>
      <c r="H74" s="93">
        <f t="shared" si="35"/>
        <v>0</v>
      </c>
      <c r="I74" s="363">
        <v>793</v>
      </c>
      <c r="J74" s="94"/>
      <c r="K74" s="95"/>
      <c r="L74" s="96">
        <v>793</v>
      </c>
      <c r="M74" s="118">
        <f t="shared" si="36"/>
        <v>0</v>
      </c>
      <c r="N74" s="98">
        <f t="shared" si="37"/>
        <v>793</v>
      </c>
      <c r="O74" s="119">
        <f t="shared" si="38"/>
        <v>793</v>
      </c>
      <c r="P74" s="100">
        <f t="shared" si="39"/>
        <v>0</v>
      </c>
      <c r="Q74" s="157"/>
      <c r="T74" s="7"/>
    </row>
    <row r="75" spans="1:28" ht="15.95" customHeight="1" x14ac:dyDescent="0.25">
      <c r="A75" s="316">
        <v>70</v>
      </c>
      <c r="B75" s="392" t="s">
        <v>34</v>
      </c>
      <c r="C75" s="232">
        <v>6</v>
      </c>
      <c r="D75" s="91">
        <v>6</v>
      </c>
      <c r="E75" s="322">
        <f t="shared" si="34"/>
        <v>0</v>
      </c>
      <c r="F75" s="232"/>
      <c r="G75" s="91"/>
      <c r="H75" s="93">
        <f t="shared" si="35"/>
        <v>0</v>
      </c>
      <c r="I75" s="363"/>
      <c r="J75" s="94">
        <f>F75+I75-C75</f>
        <v>-6</v>
      </c>
      <c r="K75" s="95" t="e">
        <f>#REF!+#REF!-#REF!</f>
        <v>#REF!</v>
      </c>
      <c r="L75" s="96"/>
      <c r="M75" s="118">
        <f t="shared" si="36"/>
        <v>0</v>
      </c>
      <c r="N75" s="98">
        <f t="shared" si="37"/>
        <v>-6</v>
      </c>
      <c r="O75" s="119">
        <f t="shared" si="38"/>
        <v>-6</v>
      </c>
      <c r="P75" s="100">
        <f t="shared" si="39"/>
        <v>0</v>
      </c>
      <c r="Q75" s="157"/>
      <c r="T75" s="7"/>
    </row>
    <row r="76" spans="1:28" ht="15.95" customHeight="1" x14ac:dyDescent="0.25">
      <c r="A76" s="316">
        <v>71</v>
      </c>
      <c r="B76" s="392" t="s">
        <v>172</v>
      </c>
      <c r="C76" s="232"/>
      <c r="D76" s="91"/>
      <c r="E76" s="322">
        <f t="shared" si="34"/>
        <v>0</v>
      </c>
      <c r="F76" s="232"/>
      <c r="G76" s="91"/>
      <c r="H76" s="93">
        <f t="shared" si="35"/>
        <v>0</v>
      </c>
      <c r="I76" s="363">
        <v>360</v>
      </c>
      <c r="J76" s="94"/>
      <c r="K76" s="95"/>
      <c r="L76" s="96">
        <v>360</v>
      </c>
      <c r="M76" s="118">
        <f t="shared" si="36"/>
        <v>0</v>
      </c>
      <c r="N76" s="98">
        <f t="shared" si="37"/>
        <v>360</v>
      </c>
      <c r="O76" s="119">
        <f t="shared" si="38"/>
        <v>360</v>
      </c>
      <c r="P76" s="100">
        <f t="shared" si="39"/>
        <v>0</v>
      </c>
      <c r="Q76" s="157"/>
      <c r="R76" s="59"/>
      <c r="S76" s="59"/>
      <c r="T76" s="60"/>
      <c r="U76" s="59"/>
      <c r="V76" s="59"/>
      <c r="W76" s="59"/>
      <c r="X76" s="59"/>
      <c r="Y76" s="59"/>
      <c r="Z76" s="59"/>
      <c r="AA76" s="59"/>
      <c r="AB76" s="59"/>
    </row>
    <row r="77" spans="1:28" ht="15.95" customHeight="1" x14ac:dyDescent="0.25">
      <c r="A77" s="316">
        <v>72</v>
      </c>
      <c r="B77" s="392" t="s">
        <v>173</v>
      </c>
      <c r="C77" s="232">
        <v>600</v>
      </c>
      <c r="D77" s="259">
        <v>600</v>
      </c>
      <c r="E77" s="322">
        <f t="shared" si="34"/>
        <v>0</v>
      </c>
      <c r="F77" s="232"/>
      <c r="G77" s="91"/>
      <c r="H77" s="93">
        <f t="shared" si="35"/>
        <v>0</v>
      </c>
      <c r="I77" s="363">
        <v>600</v>
      </c>
      <c r="J77" s="94"/>
      <c r="K77" s="95"/>
      <c r="L77" s="264">
        <v>600</v>
      </c>
      <c r="M77" s="118">
        <f t="shared" si="36"/>
        <v>0</v>
      </c>
      <c r="N77" s="98">
        <f t="shared" si="37"/>
        <v>0</v>
      </c>
      <c r="O77" s="119">
        <f t="shared" si="38"/>
        <v>0</v>
      </c>
      <c r="P77" s="100">
        <f t="shared" si="39"/>
        <v>0</v>
      </c>
      <c r="Q77" s="157"/>
      <c r="R77" s="59"/>
      <c r="S77" s="59"/>
      <c r="T77" s="60"/>
      <c r="U77" s="59"/>
      <c r="V77" s="59"/>
      <c r="W77" s="59"/>
      <c r="X77" s="59"/>
      <c r="Y77" s="59"/>
      <c r="Z77" s="59"/>
      <c r="AA77" s="59"/>
      <c r="AB77" s="59"/>
    </row>
    <row r="78" spans="1:28" ht="15.95" customHeight="1" x14ac:dyDescent="0.25">
      <c r="A78" s="316">
        <v>73</v>
      </c>
      <c r="B78" s="392" t="s">
        <v>165</v>
      </c>
      <c r="C78" s="232">
        <v>120</v>
      </c>
      <c r="D78" s="259">
        <v>120</v>
      </c>
      <c r="E78" s="322">
        <f t="shared" si="34"/>
        <v>0</v>
      </c>
      <c r="F78" s="232"/>
      <c r="G78" s="91"/>
      <c r="H78" s="93">
        <f t="shared" si="35"/>
        <v>0</v>
      </c>
      <c r="I78" s="363">
        <v>920</v>
      </c>
      <c r="J78" s="94"/>
      <c r="K78" s="95"/>
      <c r="L78" s="264">
        <v>920</v>
      </c>
      <c r="M78" s="118">
        <f t="shared" si="36"/>
        <v>0</v>
      </c>
      <c r="N78" s="98">
        <f t="shared" si="37"/>
        <v>800</v>
      </c>
      <c r="O78" s="119">
        <f t="shared" si="38"/>
        <v>800</v>
      </c>
      <c r="P78" s="100">
        <f t="shared" si="39"/>
        <v>0</v>
      </c>
      <c r="Q78" s="157"/>
      <c r="R78" s="59"/>
      <c r="S78" s="59"/>
      <c r="T78" s="60"/>
      <c r="U78" s="59"/>
      <c r="V78" s="59"/>
      <c r="W78" s="59"/>
      <c r="X78" s="59"/>
      <c r="Y78" s="59"/>
      <c r="Z78" s="59"/>
      <c r="AA78" s="59"/>
      <c r="AB78" s="59"/>
    </row>
    <row r="79" spans="1:28" s="432" customFormat="1" ht="15.95" customHeight="1" x14ac:dyDescent="0.25">
      <c r="A79" s="316">
        <v>74</v>
      </c>
      <c r="B79" s="494" t="s">
        <v>129</v>
      </c>
      <c r="C79" s="444">
        <v>1</v>
      </c>
      <c r="D79" s="456">
        <v>1</v>
      </c>
      <c r="E79" s="451">
        <f t="shared" si="34"/>
        <v>0</v>
      </c>
      <c r="F79" s="232">
        <v>165</v>
      </c>
      <c r="G79" s="456">
        <v>165</v>
      </c>
      <c r="H79" s="452">
        <f t="shared" si="35"/>
        <v>0</v>
      </c>
      <c r="I79" s="446">
        <v>15</v>
      </c>
      <c r="J79" s="427">
        <f>F79+I79-C79</f>
        <v>179</v>
      </c>
      <c r="K79" s="428" t="e">
        <f>#REF!+#REF!-#REF!</f>
        <v>#REF!</v>
      </c>
      <c r="L79" s="455">
        <v>15</v>
      </c>
      <c r="M79" s="453">
        <f t="shared" si="36"/>
        <v>0</v>
      </c>
      <c r="N79" s="449">
        <f t="shared" si="37"/>
        <v>179</v>
      </c>
      <c r="O79" s="454">
        <f t="shared" si="38"/>
        <v>179</v>
      </c>
      <c r="P79" s="430">
        <f t="shared" si="39"/>
        <v>0</v>
      </c>
      <c r="Q79" s="157"/>
      <c r="R79" s="438"/>
      <c r="S79" s="438"/>
      <c r="T79" s="433"/>
      <c r="U79" s="438"/>
      <c r="V79" s="438"/>
      <c r="W79" s="438"/>
      <c r="X79" s="438"/>
      <c r="Y79" s="438"/>
      <c r="Z79" s="438"/>
      <c r="AA79" s="438"/>
      <c r="AB79" s="438"/>
    </row>
    <row r="80" spans="1:28" ht="15.95" customHeight="1" x14ac:dyDescent="0.25">
      <c r="A80" s="316">
        <v>75</v>
      </c>
      <c r="B80" s="392" t="s">
        <v>130</v>
      </c>
      <c r="C80" s="232"/>
      <c r="D80" s="91"/>
      <c r="E80" s="322">
        <f t="shared" si="34"/>
        <v>0</v>
      </c>
      <c r="F80" s="232"/>
      <c r="G80" s="91"/>
      <c r="H80" s="93">
        <f t="shared" si="35"/>
        <v>0</v>
      </c>
      <c r="I80" s="363">
        <v>400</v>
      </c>
      <c r="J80" s="94">
        <f>F80+I80-C80</f>
        <v>400</v>
      </c>
      <c r="K80" s="95" t="e">
        <f>#REF!+#REF!-#REF!</f>
        <v>#REF!</v>
      </c>
      <c r="L80" s="96">
        <v>400</v>
      </c>
      <c r="M80" s="118">
        <f t="shared" si="36"/>
        <v>0</v>
      </c>
      <c r="N80" s="98">
        <f t="shared" si="37"/>
        <v>400</v>
      </c>
      <c r="O80" s="119">
        <f t="shared" si="38"/>
        <v>400</v>
      </c>
      <c r="P80" s="100">
        <f t="shared" si="39"/>
        <v>0</v>
      </c>
      <c r="Q80" s="157"/>
      <c r="T80" s="7"/>
    </row>
    <row r="81" spans="1:28" ht="15.95" customHeight="1" thickBot="1" x14ac:dyDescent="0.3">
      <c r="A81" s="316">
        <v>76</v>
      </c>
      <c r="B81" s="390" t="s">
        <v>35</v>
      </c>
      <c r="C81" s="149"/>
      <c r="D81" s="101"/>
      <c r="E81" s="325">
        <f t="shared" si="34"/>
        <v>0</v>
      </c>
      <c r="F81" s="233"/>
      <c r="G81" s="101"/>
      <c r="H81" s="102">
        <f t="shared" si="35"/>
        <v>0</v>
      </c>
      <c r="I81" s="365">
        <v>239</v>
      </c>
      <c r="J81" s="103">
        <f>F81+I81-C81</f>
        <v>239</v>
      </c>
      <c r="K81" s="104" t="e">
        <f>#REF!+#REF!-#REF!</f>
        <v>#REF!</v>
      </c>
      <c r="L81" s="296">
        <v>239</v>
      </c>
      <c r="M81" s="130">
        <f t="shared" si="36"/>
        <v>0</v>
      </c>
      <c r="N81" s="246">
        <f t="shared" si="37"/>
        <v>239</v>
      </c>
      <c r="O81" s="131">
        <f t="shared" si="38"/>
        <v>239</v>
      </c>
      <c r="P81" s="132">
        <f t="shared" si="39"/>
        <v>0</v>
      </c>
      <c r="Q81" s="409"/>
      <c r="T81" s="7"/>
    </row>
    <row r="82" spans="1:28" s="41" customFormat="1" ht="15.95" customHeight="1" thickBot="1" x14ac:dyDescent="0.3">
      <c r="A82" s="316">
        <v>77</v>
      </c>
      <c r="B82" s="391" t="s">
        <v>36</v>
      </c>
      <c r="C82" s="111">
        <f t="shared" ref="C82:P82" si="40">SUM(C64:C81)</f>
        <v>3324</v>
      </c>
      <c r="D82" s="109">
        <f t="shared" si="40"/>
        <v>3095</v>
      </c>
      <c r="E82" s="323">
        <f t="shared" si="40"/>
        <v>-229</v>
      </c>
      <c r="F82" s="111">
        <f t="shared" si="40"/>
        <v>3065</v>
      </c>
      <c r="G82" s="112">
        <f t="shared" si="40"/>
        <v>2565</v>
      </c>
      <c r="H82" s="110">
        <f t="shared" si="40"/>
        <v>-500</v>
      </c>
      <c r="I82" s="111">
        <f t="shared" si="40"/>
        <v>8127</v>
      </c>
      <c r="J82" s="120">
        <f t="shared" si="40"/>
        <v>5757</v>
      </c>
      <c r="K82" s="120" t="e">
        <f t="shared" si="40"/>
        <v>#REF!</v>
      </c>
      <c r="L82" s="108">
        <f t="shared" si="40"/>
        <v>8448</v>
      </c>
      <c r="M82" s="110">
        <f t="shared" si="40"/>
        <v>321</v>
      </c>
      <c r="N82" s="111">
        <f t="shared" si="40"/>
        <v>7868</v>
      </c>
      <c r="O82" s="112">
        <f t="shared" si="40"/>
        <v>7918</v>
      </c>
      <c r="P82" s="113">
        <f t="shared" si="40"/>
        <v>50</v>
      </c>
      <c r="Q82" s="471"/>
      <c r="R82" s="38"/>
      <c r="S82" s="38"/>
      <c r="T82" s="38"/>
      <c r="U82" s="38"/>
      <c r="V82" s="38"/>
      <c r="W82" s="39"/>
      <c r="X82" s="39"/>
      <c r="Y82" s="39"/>
      <c r="Z82" s="39"/>
      <c r="AA82" s="39"/>
      <c r="AB82" s="39"/>
    </row>
    <row r="83" spans="1:28" s="9" customFormat="1" ht="15.95" customHeight="1" x14ac:dyDescent="0.25">
      <c r="A83" s="316">
        <v>78</v>
      </c>
      <c r="B83" s="393" t="s">
        <v>88</v>
      </c>
      <c r="C83" s="235"/>
      <c r="D83" s="137"/>
      <c r="E83" s="327"/>
      <c r="F83" s="356"/>
      <c r="G83" s="137"/>
      <c r="H83" s="139"/>
      <c r="I83" s="235"/>
      <c r="J83" s="140"/>
      <c r="K83" s="140"/>
      <c r="L83" s="137"/>
      <c r="M83" s="138"/>
      <c r="N83" s="235"/>
      <c r="O83" s="141"/>
      <c r="P83" s="142"/>
      <c r="Q83" s="473"/>
      <c r="R83" s="7"/>
      <c r="S83" s="7"/>
      <c r="T83" s="7"/>
      <c r="U83" s="7"/>
      <c r="V83" s="7"/>
      <c r="W83" s="8"/>
      <c r="X83" s="8"/>
      <c r="Y83" s="8"/>
      <c r="Z83" s="8"/>
      <c r="AA83" s="8"/>
      <c r="AB83" s="8"/>
    </row>
    <row r="84" spans="1:28" s="257" customFormat="1" ht="26.25" customHeight="1" x14ac:dyDescent="0.25">
      <c r="A84" s="316">
        <v>79</v>
      </c>
      <c r="B84" s="394" t="s">
        <v>70</v>
      </c>
      <c r="C84" s="279">
        <v>0</v>
      </c>
      <c r="D84" s="259"/>
      <c r="E84" s="328">
        <f t="shared" ref="E84:E88" si="41">D84-C84</f>
        <v>0</v>
      </c>
      <c r="F84" s="258">
        <v>520</v>
      </c>
      <c r="G84" s="259">
        <v>540</v>
      </c>
      <c r="H84" s="261">
        <f t="shared" ref="H84:H88" si="42">G84-F84</f>
        <v>20</v>
      </c>
      <c r="I84" s="258">
        <v>151</v>
      </c>
      <c r="J84" s="280"/>
      <c r="K84" s="280"/>
      <c r="L84" s="259">
        <v>201</v>
      </c>
      <c r="M84" s="260">
        <f t="shared" ref="M84:M90" si="43">L84-I84</f>
        <v>50</v>
      </c>
      <c r="N84" s="279">
        <f t="shared" ref="N84:N90" si="44">I84+F84-C84</f>
        <v>671</v>
      </c>
      <c r="O84" s="281">
        <f t="shared" ref="O84:O90" si="45">L84+G84-D84</f>
        <v>741</v>
      </c>
      <c r="P84" s="282">
        <f t="shared" ref="P84:P90" si="46">O84-N84</f>
        <v>70</v>
      </c>
      <c r="Q84" s="416" t="s">
        <v>261</v>
      </c>
      <c r="R84" s="251"/>
      <c r="S84" s="251"/>
      <c r="T84" s="251"/>
      <c r="U84" s="251"/>
      <c r="V84" s="251"/>
      <c r="W84" s="283"/>
      <c r="X84" s="283"/>
      <c r="Y84" s="283"/>
      <c r="Z84" s="283"/>
      <c r="AA84" s="283"/>
      <c r="AB84" s="283"/>
    </row>
    <row r="85" spans="1:28" s="257" customFormat="1" ht="15.95" customHeight="1" x14ac:dyDescent="0.25">
      <c r="A85" s="316">
        <v>80</v>
      </c>
      <c r="B85" s="394" t="s">
        <v>192</v>
      </c>
      <c r="C85" s="279">
        <v>0</v>
      </c>
      <c r="D85" s="259"/>
      <c r="E85" s="328">
        <f t="shared" si="41"/>
        <v>0</v>
      </c>
      <c r="F85" s="258"/>
      <c r="G85" s="259"/>
      <c r="H85" s="261">
        <f t="shared" si="42"/>
        <v>0</v>
      </c>
      <c r="I85" s="258">
        <v>0</v>
      </c>
      <c r="J85" s="280"/>
      <c r="K85" s="280"/>
      <c r="L85" s="259">
        <v>0</v>
      </c>
      <c r="M85" s="260">
        <f t="shared" si="43"/>
        <v>0</v>
      </c>
      <c r="N85" s="279">
        <f t="shared" si="44"/>
        <v>0</v>
      </c>
      <c r="O85" s="281">
        <f t="shared" si="45"/>
        <v>0</v>
      </c>
      <c r="P85" s="282">
        <f t="shared" si="46"/>
        <v>0</v>
      </c>
      <c r="Q85" s="415"/>
      <c r="R85" s="251"/>
      <c r="S85" s="251"/>
      <c r="T85" s="251"/>
      <c r="U85" s="251"/>
      <c r="V85" s="251"/>
      <c r="W85" s="283"/>
      <c r="X85" s="283"/>
      <c r="Y85" s="283"/>
      <c r="Z85" s="283"/>
      <c r="AA85" s="283"/>
      <c r="AB85" s="283"/>
    </row>
    <row r="86" spans="1:28" s="9" customFormat="1" ht="15.95" customHeight="1" x14ac:dyDescent="0.25">
      <c r="A86" s="316">
        <v>81</v>
      </c>
      <c r="B86" s="389" t="s">
        <v>83</v>
      </c>
      <c r="C86" s="148">
        <v>0</v>
      </c>
      <c r="D86" s="91"/>
      <c r="E86" s="328">
        <f t="shared" si="41"/>
        <v>0</v>
      </c>
      <c r="F86" s="232"/>
      <c r="G86" s="91"/>
      <c r="H86" s="93">
        <f t="shared" si="42"/>
        <v>0</v>
      </c>
      <c r="I86" s="232">
        <v>315</v>
      </c>
      <c r="J86" s="143"/>
      <c r="K86" s="143"/>
      <c r="L86" s="91">
        <v>300</v>
      </c>
      <c r="M86" s="260">
        <f t="shared" si="43"/>
        <v>-15</v>
      </c>
      <c r="N86" s="279">
        <f t="shared" si="44"/>
        <v>315</v>
      </c>
      <c r="O86" s="281">
        <f t="shared" si="45"/>
        <v>300</v>
      </c>
      <c r="P86" s="135">
        <f t="shared" si="46"/>
        <v>-15</v>
      </c>
      <c r="Q86" s="157"/>
      <c r="R86" s="7"/>
      <c r="S86" s="7"/>
      <c r="T86" s="7"/>
      <c r="U86" s="7"/>
      <c r="V86" s="7"/>
      <c r="W86" s="8"/>
      <c r="X86" s="8"/>
      <c r="Y86" s="8"/>
      <c r="Z86" s="8"/>
      <c r="AA86" s="8"/>
      <c r="AB86" s="8"/>
    </row>
    <row r="87" spans="1:28" s="9" customFormat="1" ht="15.95" customHeight="1" x14ac:dyDescent="0.25">
      <c r="A87" s="316">
        <v>82</v>
      </c>
      <c r="B87" s="389" t="s">
        <v>89</v>
      </c>
      <c r="C87" s="148">
        <v>150</v>
      </c>
      <c r="D87" s="91">
        <v>200</v>
      </c>
      <c r="E87" s="322">
        <f t="shared" si="41"/>
        <v>50</v>
      </c>
      <c r="F87" s="232">
        <v>220</v>
      </c>
      <c r="G87" s="91">
        <v>220</v>
      </c>
      <c r="H87" s="93">
        <f t="shared" si="42"/>
        <v>0</v>
      </c>
      <c r="I87" s="232">
        <v>198</v>
      </c>
      <c r="J87" s="143"/>
      <c r="K87" s="143"/>
      <c r="L87" s="91">
        <v>254</v>
      </c>
      <c r="M87" s="92">
        <f t="shared" si="43"/>
        <v>56</v>
      </c>
      <c r="N87" s="148">
        <f t="shared" si="44"/>
        <v>268</v>
      </c>
      <c r="O87" s="144">
        <f t="shared" si="45"/>
        <v>274</v>
      </c>
      <c r="P87" s="135">
        <f t="shared" si="46"/>
        <v>6</v>
      </c>
      <c r="Q87" s="157"/>
      <c r="R87" s="7"/>
      <c r="S87" s="7"/>
      <c r="T87" s="7"/>
      <c r="U87" s="7"/>
      <c r="V87" s="7"/>
      <c r="W87" s="8"/>
      <c r="X87" s="8"/>
      <c r="Y87" s="8"/>
      <c r="Z87" s="8"/>
      <c r="AA87" s="8"/>
      <c r="AB87" s="8"/>
    </row>
    <row r="88" spans="1:28" s="9" customFormat="1" ht="15.95" customHeight="1" x14ac:dyDescent="0.25">
      <c r="A88" s="316">
        <v>83</v>
      </c>
      <c r="B88" s="390" t="s">
        <v>109</v>
      </c>
      <c r="C88" s="149">
        <v>650</v>
      </c>
      <c r="D88" s="101">
        <v>320</v>
      </c>
      <c r="E88" s="322">
        <f t="shared" si="41"/>
        <v>-330</v>
      </c>
      <c r="F88" s="233"/>
      <c r="G88" s="101"/>
      <c r="H88" s="93">
        <f t="shared" si="42"/>
        <v>0</v>
      </c>
      <c r="I88" s="233">
        <v>850</v>
      </c>
      <c r="J88" s="145"/>
      <c r="K88" s="145"/>
      <c r="L88" s="101">
        <v>520</v>
      </c>
      <c r="M88" s="92">
        <f t="shared" si="43"/>
        <v>-330</v>
      </c>
      <c r="N88" s="148">
        <f t="shared" si="44"/>
        <v>200</v>
      </c>
      <c r="O88" s="144">
        <f t="shared" si="45"/>
        <v>200</v>
      </c>
      <c r="P88" s="135">
        <f t="shared" si="46"/>
        <v>0</v>
      </c>
      <c r="Q88" s="409"/>
      <c r="R88" s="7"/>
      <c r="S88" s="7"/>
      <c r="T88" s="7"/>
      <c r="U88" s="7"/>
      <c r="V88" s="7"/>
      <c r="W88" s="8"/>
      <c r="X88" s="8"/>
      <c r="Y88" s="8"/>
      <c r="Z88" s="8"/>
      <c r="AA88" s="8"/>
      <c r="AB88" s="8"/>
    </row>
    <row r="89" spans="1:28" s="9" customFormat="1" ht="18.95" customHeight="1" x14ac:dyDescent="0.25">
      <c r="A89" s="316">
        <v>84</v>
      </c>
      <c r="B89" s="390" t="s">
        <v>90</v>
      </c>
      <c r="C89" s="149">
        <v>0</v>
      </c>
      <c r="D89" s="101"/>
      <c r="E89" s="325">
        <f>D89-C89</f>
        <v>0</v>
      </c>
      <c r="F89" s="233">
        <v>165</v>
      </c>
      <c r="G89" s="101">
        <v>165</v>
      </c>
      <c r="H89" s="102">
        <f>G89-F89</f>
        <v>0</v>
      </c>
      <c r="I89" s="233">
        <v>0</v>
      </c>
      <c r="J89" s="145"/>
      <c r="K89" s="145"/>
      <c r="L89" s="101"/>
      <c r="M89" s="129">
        <f>L89-I89</f>
        <v>0</v>
      </c>
      <c r="N89" s="149">
        <f t="shared" si="44"/>
        <v>165</v>
      </c>
      <c r="O89" s="146">
        <f t="shared" si="45"/>
        <v>165</v>
      </c>
      <c r="P89" s="147">
        <f>O89-N89</f>
        <v>0</v>
      </c>
      <c r="Q89" s="410"/>
      <c r="R89" s="7"/>
      <c r="S89" s="7"/>
      <c r="T89" s="7"/>
      <c r="U89" s="7"/>
      <c r="V89" s="7"/>
      <c r="W89" s="8"/>
      <c r="X89" s="8"/>
      <c r="Y89" s="8"/>
      <c r="Z89" s="8"/>
      <c r="AA89" s="8"/>
      <c r="AB89" s="8"/>
    </row>
    <row r="90" spans="1:28" s="9" customFormat="1" ht="15.95" customHeight="1" thickBot="1" x14ac:dyDescent="0.3">
      <c r="A90" s="316">
        <v>85</v>
      </c>
      <c r="B90" s="395" t="s">
        <v>133</v>
      </c>
      <c r="C90" s="237">
        <v>120</v>
      </c>
      <c r="D90" s="273">
        <v>30</v>
      </c>
      <c r="E90" s="329">
        <f>D90-C90</f>
        <v>-90</v>
      </c>
      <c r="F90" s="357"/>
      <c r="G90" s="273"/>
      <c r="H90" s="186">
        <f>G90-F90</f>
        <v>0</v>
      </c>
      <c r="I90" s="357">
        <v>120</v>
      </c>
      <c r="J90" s="274"/>
      <c r="K90" s="274"/>
      <c r="L90" s="273">
        <v>30</v>
      </c>
      <c r="M90" s="185">
        <f t="shared" si="43"/>
        <v>-90</v>
      </c>
      <c r="N90" s="237">
        <f t="shared" si="44"/>
        <v>0</v>
      </c>
      <c r="O90" s="275">
        <f t="shared" si="45"/>
        <v>0</v>
      </c>
      <c r="P90" s="276">
        <f t="shared" si="46"/>
        <v>0</v>
      </c>
      <c r="Q90" s="418"/>
      <c r="R90" s="7"/>
      <c r="S90" s="7"/>
      <c r="T90" s="7"/>
      <c r="U90" s="7"/>
      <c r="V90" s="7"/>
      <c r="W90" s="8"/>
      <c r="X90" s="8"/>
      <c r="Y90" s="8"/>
      <c r="Z90" s="8"/>
      <c r="AA90" s="8"/>
      <c r="AB90" s="8"/>
    </row>
    <row r="91" spans="1:28" s="40" customFormat="1" ht="15.95" customHeight="1" thickBot="1" x14ac:dyDescent="0.3">
      <c r="A91" s="316">
        <v>86</v>
      </c>
      <c r="B91" s="396" t="s">
        <v>91</v>
      </c>
      <c r="C91" s="216">
        <f t="shared" ref="C91:P91" si="47">SUM(C84:C90)</f>
        <v>920</v>
      </c>
      <c r="D91" s="270">
        <f t="shared" si="47"/>
        <v>550</v>
      </c>
      <c r="E91" s="330">
        <f t="shared" si="47"/>
        <v>-370</v>
      </c>
      <c r="F91" s="216">
        <f t="shared" si="47"/>
        <v>905</v>
      </c>
      <c r="G91" s="215">
        <f t="shared" si="47"/>
        <v>925</v>
      </c>
      <c r="H91" s="214">
        <f t="shared" si="47"/>
        <v>20</v>
      </c>
      <c r="I91" s="216">
        <f t="shared" si="47"/>
        <v>1634</v>
      </c>
      <c r="J91" s="217">
        <f t="shared" si="47"/>
        <v>0</v>
      </c>
      <c r="K91" s="217">
        <f t="shared" si="47"/>
        <v>0</v>
      </c>
      <c r="L91" s="213">
        <f t="shared" si="47"/>
        <v>1305</v>
      </c>
      <c r="M91" s="214">
        <f t="shared" si="47"/>
        <v>-329</v>
      </c>
      <c r="N91" s="216">
        <f t="shared" si="47"/>
        <v>1619</v>
      </c>
      <c r="O91" s="271">
        <f t="shared" si="47"/>
        <v>1680</v>
      </c>
      <c r="P91" s="272">
        <f t="shared" si="47"/>
        <v>61</v>
      </c>
      <c r="Q91" s="474"/>
      <c r="R91" s="38"/>
      <c r="S91" s="38"/>
      <c r="T91" s="38"/>
      <c r="U91" s="38"/>
      <c r="V91" s="38"/>
      <c r="W91" s="39"/>
      <c r="X91" s="39"/>
      <c r="Y91" s="39"/>
      <c r="Z91" s="39"/>
      <c r="AA91" s="39"/>
      <c r="AB91" s="39"/>
    </row>
    <row r="92" spans="1:28" s="10" customFormat="1" ht="15.95" customHeight="1" x14ac:dyDescent="0.25">
      <c r="A92" s="316">
        <v>87</v>
      </c>
      <c r="B92" s="388" t="s">
        <v>101</v>
      </c>
      <c r="C92" s="231"/>
      <c r="D92" s="83"/>
      <c r="E92" s="321"/>
      <c r="F92" s="353"/>
      <c r="G92" s="83"/>
      <c r="H92" s="84"/>
      <c r="I92" s="244"/>
      <c r="J92" s="114"/>
      <c r="K92" s="86"/>
      <c r="L92" s="87"/>
      <c r="M92" s="88"/>
      <c r="N92" s="244"/>
      <c r="O92" s="116"/>
      <c r="P92" s="117"/>
      <c r="Q92" s="408"/>
      <c r="R92"/>
      <c r="S92"/>
      <c r="T92" s="7"/>
      <c r="U92"/>
      <c r="V92"/>
      <c r="W92"/>
      <c r="X92"/>
      <c r="Y92"/>
      <c r="Z92"/>
      <c r="AA92"/>
      <c r="AB92"/>
    </row>
    <row r="93" spans="1:28" s="253" customFormat="1" ht="15.95" customHeight="1" x14ac:dyDescent="0.25">
      <c r="A93" s="316">
        <v>88</v>
      </c>
      <c r="B93" s="394" t="s">
        <v>71</v>
      </c>
      <c r="C93" s="258">
        <v>280</v>
      </c>
      <c r="D93" s="259">
        <v>280</v>
      </c>
      <c r="E93" s="328">
        <f t="shared" ref="E93:E101" si="48">D93-C93</f>
        <v>0</v>
      </c>
      <c r="F93" s="258">
        <v>468</v>
      </c>
      <c r="G93" s="259">
        <v>403</v>
      </c>
      <c r="H93" s="261">
        <f t="shared" ref="H93:H101" si="49">G93-F93</f>
        <v>-65</v>
      </c>
      <c r="I93" s="366">
        <v>403</v>
      </c>
      <c r="J93" s="294"/>
      <c r="K93" s="263" t="e">
        <f>#REF!+#REF!-#REF!</f>
        <v>#REF!</v>
      </c>
      <c r="L93" s="264">
        <v>403</v>
      </c>
      <c r="M93" s="158">
        <f t="shared" ref="M93:M101" si="50">L93-I93</f>
        <v>0</v>
      </c>
      <c r="N93" s="265">
        <f t="shared" ref="N93:N101" si="51">I93+F93-C93</f>
        <v>591</v>
      </c>
      <c r="O93" s="266">
        <f t="shared" ref="O93:O101" si="52">L93+G93-D93</f>
        <v>526</v>
      </c>
      <c r="P93" s="267">
        <f t="shared" ref="P93:P101" si="53">O93-N93</f>
        <v>-65</v>
      </c>
      <c r="Q93" s="480" t="s">
        <v>262</v>
      </c>
      <c r="R93" s="252"/>
      <c r="S93" s="250"/>
      <c r="T93" s="251"/>
      <c r="U93" s="252"/>
      <c r="V93" s="252"/>
      <c r="W93" s="252"/>
      <c r="X93" s="252"/>
      <c r="Y93" s="252"/>
      <c r="Z93" s="252"/>
      <c r="AA93" s="252"/>
      <c r="AB93" s="252"/>
    </row>
    <row r="94" spans="1:28" ht="15.75" customHeight="1" x14ac:dyDescent="0.25">
      <c r="A94" s="316">
        <v>89</v>
      </c>
      <c r="B94" s="389" t="s">
        <v>144</v>
      </c>
      <c r="C94" s="232">
        <v>55</v>
      </c>
      <c r="D94" s="91">
        <v>74</v>
      </c>
      <c r="E94" s="322">
        <f t="shared" si="48"/>
        <v>19</v>
      </c>
      <c r="F94" s="232">
        <v>130</v>
      </c>
      <c r="G94" s="91">
        <v>205</v>
      </c>
      <c r="H94" s="93">
        <f t="shared" si="49"/>
        <v>75</v>
      </c>
      <c r="I94" s="363">
        <v>5</v>
      </c>
      <c r="J94" s="151"/>
      <c r="K94" s="95"/>
      <c r="L94" s="96">
        <v>-51</v>
      </c>
      <c r="M94" s="118">
        <f t="shared" si="50"/>
        <v>-56</v>
      </c>
      <c r="N94" s="98">
        <f t="shared" si="51"/>
        <v>80</v>
      </c>
      <c r="O94" s="119">
        <f t="shared" si="52"/>
        <v>80</v>
      </c>
      <c r="P94" s="100">
        <f t="shared" si="53"/>
        <v>0</v>
      </c>
      <c r="Q94" s="480"/>
      <c r="S94" s="6"/>
      <c r="T94" s="7"/>
    </row>
    <row r="95" spans="1:28" s="253" customFormat="1" ht="30.75" customHeight="1" x14ac:dyDescent="0.25">
      <c r="A95" s="316">
        <v>90</v>
      </c>
      <c r="B95" s="394" t="s">
        <v>114</v>
      </c>
      <c r="C95" s="258">
        <v>3904</v>
      </c>
      <c r="D95" s="259">
        <v>3760</v>
      </c>
      <c r="E95" s="328">
        <f t="shared" si="48"/>
        <v>-144</v>
      </c>
      <c r="F95" s="258">
        <v>3745</v>
      </c>
      <c r="G95" s="259">
        <v>4000</v>
      </c>
      <c r="H95" s="261">
        <f t="shared" si="49"/>
        <v>255</v>
      </c>
      <c r="I95" s="366">
        <v>2844</v>
      </c>
      <c r="J95" s="262">
        <f>F95+I95-C95</f>
        <v>2685</v>
      </c>
      <c r="K95" s="263" t="e">
        <f>#REF!+#REF!-#REF!</f>
        <v>#REF!</v>
      </c>
      <c r="L95" s="264">
        <v>2627</v>
      </c>
      <c r="M95" s="158">
        <f t="shared" si="50"/>
        <v>-217</v>
      </c>
      <c r="N95" s="265">
        <f t="shared" si="51"/>
        <v>2685</v>
      </c>
      <c r="O95" s="266">
        <f t="shared" si="52"/>
        <v>2867</v>
      </c>
      <c r="P95" s="267">
        <f t="shared" si="53"/>
        <v>182</v>
      </c>
      <c r="Q95" s="481" t="s">
        <v>237</v>
      </c>
      <c r="R95" s="250"/>
      <c r="S95" s="250"/>
      <c r="T95" s="251"/>
      <c r="U95" s="250"/>
      <c r="V95" s="250"/>
      <c r="W95" s="252"/>
      <c r="X95" s="252"/>
      <c r="Y95" s="252"/>
      <c r="Z95" s="252"/>
      <c r="AA95" s="252"/>
      <c r="AB95" s="252"/>
    </row>
    <row r="96" spans="1:28" s="253" customFormat="1" ht="14.25" customHeight="1" x14ac:dyDescent="0.25">
      <c r="A96" s="316">
        <v>91</v>
      </c>
      <c r="B96" s="394" t="s">
        <v>157</v>
      </c>
      <c r="C96" s="258">
        <v>225</v>
      </c>
      <c r="D96" s="259">
        <v>225</v>
      </c>
      <c r="E96" s="328">
        <f t="shared" si="48"/>
        <v>0</v>
      </c>
      <c r="F96" s="258">
        <v>150</v>
      </c>
      <c r="G96" s="259">
        <v>100</v>
      </c>
      <c r="H96" s="261">
        <f t="shared" si="49"/>
        <v>-50</v>
      </c>
      <c r="I96" s="366">
        <v>85</v>
      </c>
      <c r="J96" s="262"/>
      <c r="K96" s="263"/>
      <c r="L96" s="264">
        <v>85</v>
      </c>
      <c r="M96" s="158">
        <f t="shared" si="50"/>
        <v>0</v>
      </c>
      <c r="N96" s="265">
        <f t="shared" si="51"/>
        <v>10</v>
      </c>
      <c r="O96" s="266">
        <f t="shared" si="52"/>
        <v>-40</v>
      </c>
      <c r="P96" s="267">
        <f t="shared" si="53"/>
        <v>-50</v>
      </c>
      <c r="Q96" s="482"/>
      <c r="R96" s="250"/>
      <c r="S96" s="250"/>
      <c r="T96" s="251"/>
      <c r="U96" s="250"/>
      <c r="V96" s="250"/>
      <c r="W96" s="252"/>
      <c r="X96" s="252"/>
      <c r="Y96" s="252"/>
      <c r="Z96" s="252"/>
      <c r="AA96" s="252"/>
      <c r="AB96" s="252"/>
    </row>
    <row r="97" spans="1:28" ht="15.95" customHeight="1" x14ac:dyDescent="0.25">
      <c r="A97" s="316">
        <v>92</v>
      </c>
      <c r="B97" s="389" t="s">
        <v>134</v>
      </c>
      <c r="C97" s="232">
        <v>28</v>
      </c>
      <c r="D97" s="91">
        <v>70</v>
      </c>
      <c r="E97" s="322">
        <f t="shared" si="48"/>
        <v>42</v>
      </c>
      <c r="F97" s="232">
        <v>0</v>
      </c>
      <c r="G97" s="121"/>
      <c r="H97" s="93">
        <f t="shared" si="49"/>
        <v>0</v>
      </c>
      <c r="I97" s="363">
        <v>28</v>
      </c>
      <c r="J97" s="94"/>
      <c r="K97" s="95"/>
      <c r="L97" s="96">
        <v>70</v>
      </c>
      <c r="M97" s="118">
        <f t="shared" si="50"/>
        <v>42</v>
      </c>
      <c r="N97" s="98">
        <f t="shared" si="51"/>
        <v>0</v>
      </c>
      <c r="O97" s="119">
        <f t="shared" si="52"/>
        <v>0</v>
      </c>
      <c r="P97" s="100">
        <f t="shared" si="53"/>
        <v>0</v>
      </c>
      <c r="Q97" s="482"/>
      <c r="R97" s="6"/>
      <c r="S97" s="6"/>
      <c r="T97" s="7"/>
      <c r="U97" s="6"/>
      <c r="V97" s="6"/>
    </row>
    <row r="98" spans="1:28" ht="15.95" customHeight="1" x14ac:dyDescent="0.25">
      <c r="A98" s="316">
        <v>93</v>
      </c>
      <c r="B98" s="397" t="s">
        <v>160</v>
      </c>
      <c r="C98" s="232"/>
      <c r="D98" s="91"/>
      <c r="E98" s="322">
        <f t="shared" si="48"/>
        <v>0</v>
      </c>
      <c r="F98" s="232">
        <v>0</v>
      </c>
      <c r="G98" s="121"/>
      <c r="H98" s="93">
        <f t="shared" si="49"/>
        <v>0</v>
      </c>
      <c r="I98" s="363">
        <v>180</v>
      </c>
      <c r="J98" s="94"/>
      <c r="K98" s="95"/>
      <c r="L98" s="96">
        <v>180</v>
      </c>
      <c r="M98" s="118">
        <f t="shared" si="50"/>
        <v>0</v>
      </c>
      <c r="N98" s="98">
        <f t="shared" si="51"/>
        <v>180</v>
      </c>
      <c r="O98" s="119">
        <f t="shared" si="52"/>
        <v>180</v>
      </c>
      <c r="P98" s="100">
        <f t="shared" si="53"/>
        <v>0</v>
      </c>
      <c r="Q98" s="483"/>
      <c r="R98" s="6"/>
      <c r="S98" s="6"/>
      <c r="T98" s="7"/>
      <c r="U98" s="6"/>
      <c r="V98" s="6"/>
    </row>
    <row r="99" spans="1:28" ht="15.95" customHeight="1" x14ac:dyDescent="0.25">
      <c r="A99" s="316">
        <v>94</v>
      </c>
      <c r="B99" s="397" t="s">
        <v>166</v>
      </c>
      <c r="C99" s="232">
        <v>15</v>
      </c>
      <c r="D99" s="91">
        <v>55</v>
      </c>
      <c r="E99" s="322">
        <f t="shared" si="48"/>
        <v>40</v>
      </c>
      <c r="F99" s="232">
        <v>0</v>
      </c>
      <c r="G99" s="121"/>
      <c r="H99" s="93">
        <f t="shared" si="49"/>
        <v>0</v>
      </c>
      <c r="I99" s="363">
        <v>15</v>
      </c>
      <c r="J99" s="94"/>
      <c r="K99" s="95"/>
      <c r="L99" s="96">
        <v>55</v>
      </c>
      <c r="M99" s="118">
        <f t="shared" si="50"/>
        <v>40</v>
      </c>
      <c r="N99" s="98">
        <f t="shared" si="51"/>
        <v>0</v>
      </c>
      <c r="O99" s="119">
        <f t="shared" si="52"/>
        <v>0</v>
      </c>
      <c r="P99" s="100">
        <f t="shared" si="53"/>
        <v>0</v>
      </c>
      <c r="Q99" s="483" t="s">
        <v>265</v>
      </c>
      <c r="R99" s="6"/>
      <c r="S99" s="6"/>
      <c r="T99" s="7"/>
      <c r="U99" s="6"/>
      <c r="V99" s="6"/>
    </row>
    <row r="100" spans="1:28" ht="30" customHeight="1" x14ac:dyDescent="0.25">
      <c r="A100" s="316">
        <v>95</v>
      </c>
      <c r="B100" s="397" t="s">
        <v>112</v>
      </c>
      <c r="C100" s="232">
        <v>4815</v>
      </c>
      <c r="D100" s="91">
        <v>4347</v>
      </c>
      <c r="E100" s="322">
        <f t="shared" si="48"/>
        <v>-468</v>
      </c>
      <c r="F100" s="232">
        <v>0</v>
      </c>
      <c r="G100" s="91"/>
      <c r="H100" s="93">
        <f t="shared" si="49"/>
        <v>0</v>
      </c>
      <c r="I100" s="363">
        <v>6166</v>
      </c>
      <c r="J100" s="94">
        <f>F100+I100-C100</f>
        <v>1351</v>
      </c>
      <c r="K100" s="95" t="e">
        <f>#REF!+#REF!-#REF!</f>
        <v>#REF!</v>
      </c>
      <c r="L100" s="96">
        <v>5517</v>
      </c>
      <c r="M100" s="118">
        <f t="shared" si="50"/>
        <v>-649</v>
      </c>
      <c r="N100" s="98">
        <f t="shared" si="51"/>
        <v>1351</v>
      </c>
      <c r="O100" s="119">
        <f t="shared" si="52"/>
        <v>1170</v>
      </c>
      <c r="P100" s="267">
        <f t="shared" si="53"/>
        <v>-181</v>
      </c>
      <c r="Q100" s="482" t="s">
        <v>238</v>
      </c>
      <c r="R100" s="6"/>
      <c r="S100" s="6"/>
      <c r="T100" s="7"/>
      <c r="U100" s="6"/>
      <c r="V100" s="6"/>
    </row>
    <row r="101" spans="1:28" ht="15.95" customHeight="1" thickBot="1" x14ac:dyDescent="0.3">
      <c r="A101" s="316">
        <v>96</v>
      </c>
      <c r="B101" s="389" t="s">
        <v>37</v>
      </c>
      <c r="C101" s="232">
        <v>232</v>
      </c>
      <c r="D101" s="91">
        <v>232</v>
      </c>
      <c r="E101" s="322">
        <f t="shared" si="48"/>
        <v>0</v>
      </c>
      <c r="F101" s="232">
        <v>130</v>
      </c>
      <c r="G101" s="121">
        <v>130</v>
      </c>
      <c r="H101" s="93">
        <f t="shared" si="49"/>
        <v>0</v>
      </c>
      <c r="I101" s="363">
        <v>112</v>
      </c>
      <c r="J101" s="94">
        <f>F101+I101-C101</f>
        <v>10</v>
      </c>
      <c r="K101" s="95" t="e">
        <f>#REF!+#REF!-#REF!</f>
        <v>#REF!</v>
      </c>
      <c r="L101" s="96">
        <v>112</v>
      </c>
      <c r="M101" s="118">
        <f t="shared" si="50"/>
        <v>0</v>
      </c>
      <c r="N101" s="98">
        <f t="shared" si="51"/>
        <v>10</v>
      </c>
      <c r="O101" s="119">
        <f t="shared" si="52"/>
        <v>10</v>
      </c>
      <c r="P101" s="100">
        <f t="shared" si="53"/>
        <v>0</v>
      </c>
      <c r="Q101" s="482"/>
      <c r="T101" s="7"/>
    </row>
    <row r="102" spans="1:28" s="44" customFormat="1" ht="15.95" customHeight="1" thickBot="1" x14ac:dyDescent="0.3">
      <c r="A102" s="316">
        <v>97</v>
      </c>
      <c r="B102" s="391" t="s">
        <v>102</v>
      </c>
      <c r="C102" s="111">
        <f t="shared" ref="C102:P102" si="54">SUM(C93:C101)</f>
        <v>9554</v>
      </c>
      <c r="D102" s="112">
        <f t="shared" si="54"/>
        <v>9043</v>
      </c>
      <c r="E102" s="331">
        <f t="shared" si="54"/>
        <v>-511</v>
      </c>
      <c r="F102" s="111">
        <f t="shared" si="54"/>
        <v>4623</v>
      </c>
      <c r="G102" s="112">
        <f t="shared" si="54"/>
        <v>4838</v>
      </c>
      <c r="H102" s="152">
        <f t="shared" si="54"/>
        <v>215</v>
      </c>
      <c r="I102" s="111">
        <f t="shared" si="54"/>
        <v>9838</v>
      </c>
      <c r="J102" s="111">
        <f t="shared" si="54"/>
        <v>4046</v>
      </c>
      <c r="K102" s="111" t="e">
        <f t="shared" si="54"/>
        <v>#REF!</v>
      </c>
      <c r="L102" s="112">
        <f t="shared" si="54"/>
        <v>8998</v>
      </c>
      <c r="M102" s="152">
        <f t="shared" si="54"/>
        <v>-840</v>
      </c>
      <c r="N102" s="111">
        <f t="shared" si="54"/>
        <v>4907</v>
      </c>
      <c r="O102" s="112">
        <f t="shared" si="54"/>
        <v>4793</v>
      </c>
      <c r="P102" s="113">
        <f t="shared" si="54"/>
        <v>-114</v>
      </c>
      <c r="Q102" s="472"/>
      <c r="R102" s="495"/>
      <c r="S102" s="495"/>
      <c r="T102" s="38"/>
      <c r="U102" s="42"/>
      <c r="V102" s="42"/>
      <c r="W102" s="43"/>
      <c r="X102" s="43"/>
      <c r="Y102" s="43"/>
      <c r="Z102" s="43"/>
      <c r="AA102" s="43"/>
      <c r="AB102" s="43"/>
    </row>
    <row r="103" spans="1:28" s="9" customFormat="1" ht="15.95" customHeight="1" thickBot="1" x14ac:dyDescent="0.3">
      <c r="A103" s="316">
        <v>98</v>
      </c>
      <c r="B103" s="398" t="s">
        <v>146</v>
      </c>
      <c r="C103" s="231"/>
      <c r="D103" s="83"/>
      <c r="E103" s="321"/>
      <c r="F103" s="353"/>
      <c r="G103" s="83"/>
      <c r="H103" s="84"/>
      <c r="I103" s="244"/>
      <c r="J103" s="153"/>
      <c r="K103" s="154"/>
      <c r="L103" s="87"/>
      <c r="M103" s="88"/>
      <c r="N103" s="244"/>
      <c r="O103" s="116"/>
      <c r="P103" s="117"/>
      <c r="Q103" s="421"/>
      <c r="R103" s="14"/>
      <c r="S103" s="14"/>
      <c r="T103" s="7"/>
      <c r="U103" s="14"/>
      <c r="V103" s="13"/>
      <c r="W103" s="15"/>
      <c r="X103" s="15"/>
      <c r="Y103" s="15"/>
      <c r="Z103" s="15"/>
      <c r="AA103" s="15"/>
      <c r="AB103" s="15"/>
    </row>
    <row r="104" spans="1:28" s="257" customFormat="1" ht="15.95" customHeight="1" thickBot="1" x14ac:dyDescent="0.3">
      <c r="A104" s="316">
        <v>99</v>
      </c>
      <c r="B104" s="394" t="s">
        <v>115</v>
      </c>
      <c r="C104" s="258">
        <v>3708</v>
      </c>
      <c r="D104" s="259">
        <v>3771</v>
      </c>
      <c r="E104" s="328">
        <f t="shared" ref="E104:E111" si="55">D104-C104</f>
        <v>63</v>
      </c>
      <c r="F104" s="358">
        <v>2958</v>
      </c>
      <c r="G104" s="259">
        <v>2958</v>
      </c>
      <c r="H104" s="261">
        <f t="shared" ref="H104:H111" si="56">G104-F104</f>
        <v>0</v>
      </c>
      <c r="I104" s="366">
        <v>2455</v>
      </c>
      <c r="J104" s="268"/>
      <c r="K104" s="269"/>
      <c r="L104" s="264">
        <v>2510</v>
      </c>
      <c r="M104" s="158">
        <f t="shared" ref="M104:M111" si="57">L104-I104</f>
        <v>55</v>
      </c>
      <c r="N104" s="265">
        <f t="shared" ref="N104:N111" si="58">I104+F104-C104</f>
        <v>1705</v>
      </c>
      <c r="O104" s="266">
        <f t="shared" ref="O104:O111" si="59">L104+G104-D104</f>
        <v>1697</v>
      </c>
      <c r="P104" s="267">
        <f t="shared" ref="P104:P111" si="60">O104-N104</f>
        <v>-8</v>
      </c>
      <c r="Q104" s="484" t="s">
        <v>239</v>
      </c>
      <c r="R104" s="254"/>
      <c r="S104" s="255"/>
      <c r="T104" s="251"/>
      <c r="U104" s="254"/>
      <c r="V104" s="256"/>
      <c r="W104" s="254"/>
      <c r="X104" s="254"/>
      <c r="Y104" s="254"/>
      <c r="Z104" s="254"/>
      <c r="AA104" s="254"/>
      <c r="AB104" s="254"/>
    </row>
    <row r="105" spans="1:28" s="9" customFormat="1" ht="15.95" customHeight="1" x14ac:dyDescent="0.25">
      <c r="A105" s="316">
        <v>100</v>
      </c>
      <c r="B105" s="389" t="s">
        <v>38</v>
      </c>
      <c r="C105" s="232"/>
      <c r="D105" s="91"/>
      <c r="E105" s="322">
        <f t="shared" si="55"/>
        <v>0</v>
      </c>
      <c r="F105" s="349"/>
      <c r="G105" s="91"/>
      <c r="H105" s="93">
        <f t="shared" si="56"/>
        <v>0</v>
      </c>
      <c r="I105" s="363">
        <v>38</v>
      </c>
      <c r="J105" s="155"/>
      <c r="K105" s="156"/>
      <c r="L105" s="96">
        <v>34</v>
      </c>
      <c r="M105" s="118">
        <f t="shared" si="57"/>
        <v>-4</v>
      </c>
      <c r="N105" s="98">
        <f t="shared" si="58"/>
        <v>38</v>
      </c>
      <c r="O105" s="119">
        <f t="shared" si="59"/>
        <v>34</v>
      </c>
      <c r="P105" s="100">
        <f t="shared" si="60"/>
        <v>-4</v>
      </c>
      <c r="Q105" s="480" t="s">
        <v>240</v>
      </c>
      <c r="R105" s="15"/>
      <c r="S105" s="14"/>
      <c r="T105" s="7"/>
      <c r="U105" s="15"/>
      <c r="V105" s="14"/>
      <c r="W105" s="15"/>
      <c r="X105" s="15"/>
      <c r="Y105" s="15"/>
      <c r="Z105" s="15"/>
      <c r="AA105" s="15"/>
      <c r="AB105" s="15"/>
    </row>
    <row r="106" spans="1:28" s="9" customFormat="1" ht="15.95" customHeight="1" x14ac:dyDescent="0.25">
      <c r="A106" s="316">
        <v>101</v>
      </c>
      <c r="B106" s="389" t="s">
        <v>111</v>
      </c>
      <c r="C106" s="232"/>
      <c r="D106" s="91"/>
      <c r="E106" s="322">
        <f t="shared" si="55"/>
        <v>0</v>
      </c>
      <c r="F106" s="349"/>
      <c r="G106" s="91"/>
      <c r="H106" s="93">
        <f t="shared" si="56"/>
        <v>0</v>
      </c>
      <c r="I106" s="363">
        <v>30</v>
      </c>
      <c r="J106" s="155"/>
      <c r="K106" s="156"/>
      <c r="L106" s="96">
        <v>28</v>
      </c>
      <c r="M106" s="118">
        <f t="shared" si="57"/>
        <v>-2</v>
      </c>
      <c r="N106" s="98">
        <f t="shared" si="58"/>
        <v>30</v>
      </c>
      <c r="O106" s="119">
        <f t="shared" si="59"/>
        <v>28</v>
      </c>
      <c r="P106" s="100">
        <f t="shared" si="60"/>
        <v>-2</v>
      </c>
      <c r="Q106" s="480" t="s">
        <v>241</v>
      </c>
      <c r="R106" s="15"/>
      <c r="S106" s="14"/>
      <c r="T106" s="7"/>
      <c r="U106" s="15"/>
      <c r="V106" s="14"/>
      <c r="W106" s="15"/>
      <c r="X106" s="15"/>
      <c r="Y106" s="15"/>
      <c r="Z106" s="15"/>
      <c r="AA106" s="15"/>
      <c r="AB106" s="15"/>
    </row>
    <row r="107" spans="1:28" s="9" customFormat="1" ht="15.95" customHeight="1" x14ac:dyDescent="0.25">
      <c r="A107" s="316">
        <v>102</v>
      </c>
      <c r="B107" s="389" t="s">
        <v>113</v>
      </c>
      <c r="C107" s="232"/>
      <c r="D107" s="91"/>
      <c r="E107" s="322">
        <f t="shared" si="55"/>
        <v>0</v>
      </c>
      <c r="F107" s="349"/>
      <c r="G107" s="91"/>
      <c r="H107" s="93">
        <f t="shared" si="56"/>
        <v>0</v>
      </c>
      <c r="I107" s="363">
        <v>29</v>
      </c>
      <c r="J107" s="155"/>
      <c r="K107" s="156"/>
      <c r="L107" s="96">
        <v>30</v>
      </c>
      <c r="M107" s="118">
        <f t="shared" si="57"/>
        <v>1</v>
      </c>
      <c r="N107" s="98">
        <f t="shared" si="58"/>
        <v>29</v>
      </c>
      <c r="O107" s="119">
        <f t="shared" si="59"/>
        <v>30</v>
      </c>
      <c r="P107" s="100">
        <f t="shared" si="60"/>
        <v>1</v>
      </c>
      <c r="Q107" s="480" t="s">
        <v>242</v>
      </c>
      <c r="R107" s="15"/>
      <c r="S107" s="14"/>
      <c r="T107" s="7"/>
      <c r="U107" s="15"/>
      <c r="V107" s="14"/>
      <c r="W107" s="15"/>
      <c r="X107" s="15"/>
      <c r="Y107" s="15"/>
      <c r="Z107" s="15"/>
      <c r="AA107" s="15"/>
      <c r="AB107" s="15"/>
    </row>
    <row r="108" spans="1:28" s="9" customFormat="1" ht="49.5" customHeight="1" x14ac:dyDescent="0.25">
      <c r="A108" s="316">
        <v>103</v>
      </c>
      <c r="B108" s="389" t="s">
        <v>149</v>
      </c>
      <c r="C108" s="232">
        <v>354</v>
      </c>
      <c r="D108" s="91">
        <v>337</v>
      </c>
      <c r="E108" s="322">
        <f t="shared" si="55"/>
        <v>-17</v>
      </c>
      <c r="F108" s="349">
        <v>150</v>
      </c>
      <c r="G108" s="91">
        <v>150</v>
      </c>
      <c r="H108" s="93">
        <f t="shared" si="56"/>
        <v>0</v>
      </c>
      <c r="I108" s="363">
        <v>609</v>
      </c>
      <c r="J108" s="155"/>
      <c r="K108" s="156"/>
      <c r="L108" s="96">
        <v>636</v>
      </c>
      <c r="M108" s="118">
        <f t="shared" si="57"/>
        <v>27</v>
      </c>
      <c r="N108" s="98">
        <f t="shared" si="58"/>
        <v>405</v>
      </c>
      <c r="O108" s="119">
        <f t="shared" si="59"/>
        <v>449</v>
      </c>
      <c r="P108" s="100">
        <f t="shared" si="60"/>
        <v>44</v>
      </c>
      <c r="Q108" s="485" t="s">
        <v>269</v>
      </c>
      <c r="R108" s="14"/>
      <c r="S108" s="14"/>
      <c r="T108" s="7"/>
      <c r="U108" s="14"/>
      <c r="V108" s="14"/>
      <c r="W108" s="15"/>
      <c r="X108" s="15"/>
      <c r="Y108" s="15"/>
      <c r="Z108" s="15"/>
      <c r="AA108" s="15"/>
      <c r="AB108" s="15"/>
    </row>
    <row r="109" spans="1:28" s="9" customFormat="1" ht="46.5" customHeight="1" x14ac:dyDescent="0.25">
      <c r="A109" s="316">
        <v>104</v>
      </c>
      <c r="B109" s="389" t="s">
        <v>150</v>
      </c>
      <c r="C109" s="232">
        <v>261</v>
      </c>
      <c r="D109" s="91">
        <v>295</v>
      </c>
      <c r="E109" s="322">
        <f t="shared" si="55"/>
        <v>34</v>
      </c>
      <c r="F109" s="349">
        <v>220</v>
      </c>
      <c r="G109" s="91">
        <v>220</v>
      </c>
      <c r="H109" s="93">
        <f t="shared" si="56"/>
        <v>0</v>
      </c>
      <c r="I109" s="363">
        <v>428</v>
      </c>
      <c r="J109" s="155"/>
      <c r="K109" s="156"/>
      <c r="L109" s="96">
        <v>512</v>
      </c>
      <c r="M109" s="118">
        <f t="shared" si="57"/>
        <v>84</v>
      </c>
      <c r="N109" s="98">
        <f t="shared" si="58"/>
        <v>387</v>
      </c>
      <c r="O109" s="119">
        <f t="shared" si="59"/>
        <v>437</v>
      </c>
      <c r="P109" s="100">
        <f t="shared" si="60"/>
        <v>50</v>
      </c>
      <c r="Q109" s="485" t="s">
        <v>270</v>
      </c>
      <c r="R109" s="14"/>
      <c r="S109" s="14"/>
      <c r="T109" s="7"/>
      <c r="U109" s="14"/>
      <c r="V109" s="14"/>
      <c r="W109" s="15"/>
      <c r="X109" s="15"/>
      <c r="Y109" s="15"/>
      <c r="Z109" s="15"/>
      <c r="AA109" s="15"/>
      <c r="AB109" s="15"/>
    </row>
    <row r="110" spans="1:28" s="9" customFormat="1" ht="16.5" customHeight="1" x14ac:dyDescent="0.25">
      <c r="A110" s="316">
        <v>105</v>
      </c>
      <c r="B110" s="389" t="s">
        <v>126</v>
      </c>
      <c r="C110" s="232">
        <v>1</v>
      </c>
      <c r="D110" s="91">
        <v>1</v>
      </c>
      <c r="E110" s="322">
        <f t="shared" si="55"/>
        <v>0</v>
      </c>
      <c r="F110" s="349"/>
      <c r="G110" s="91"/>
      <c r="H110" s="93">
        <f t="shared" si="56"/>
        <v>0</v>
      </c>
      <c r="I110" s="363">
        <v>10</v>
      </c>
      <c r="J110" s="155"/>
      <c r="K110" s="156"/>
      <c r="L110" s="96">
        <v>6</v>
      </c>
      <c r="M110" s="118">
        <f t="shared" si="57"/>
        <v>-4</v>
      </c>
      <c r="N110" s="98">
        <f t="shared" si="58"/>
        <v>9</v>
      </c>
      <c r="O110" s="119">
        <f t="shared" si="59"/>
        <v>5</v>
      </c>
      <c r="P110" s="100">
        <f t="shared" si="60"/>
        <v>-4</v>
      </c>
      <c r="Q110" s="480" t="s">
        <v>243</v>
      </c>
      <c r="R110" s="14"/>
      <c r="S110" s="14"/>
      <c r="T110" s="7"/>
      <c r="U110" s="14"/>
      <c r="V110" s="14"/>
      <c r="W110" s="15"/>
      <c r="X110" s="15"/>
      <c r="Y110" s="15"/>
      <c r="Z110" s="15"/>
      <c r="AA110" s="15"/>
      <c r="AB110" s="15"/>
    </row>
    <row r="111" spans="1:28" s="9" customFormat="1" ht="27.75" customHeight="1" thickBot="1" x14ac:dyDescent="0.3">
      <c r="A111" s="316">
        <v>106</v>
      </c>
      <c r="B111" s="389" t="s">
        <v>116</v>
      </c>
      <c r="C111" s="232">
        <v>359</v>
      </c>
      <c r="D111" s="91">
        <v>307</v>
      </c>
      <c r="E111" s="322">
        <f t="shared" si="55"/>
        <v>-52</v>
      </c>
      <c r="F111" s="349"/>
      <c r="G111" s="91"/>
      <c r="H111" s="93">
        <f t="shared" si="56"/>
        <v>0</v>
      </c>
      <c r="I111" s="363">
        <v>598</v>
      </c>
      <c r="J111" s="155"/>
      <c r="K111" s="156"/>
      <c r="L111" s="96">
        <v>558</v>
      </c>
      <c r="M111" s="118">
        <f t="shared" si="57"/>
        <v>-40</v>
      </c>
      <c r="N111" s="98">
        <f t="shared" si="58"/>
        <v>239</v>
      </c>
      <c r="O111" s="119">
        <f t="shared" si="59"/>
        <v>251</v>
      </c>
      <c r="P111" s="100">
        <f t="shared" si="60"/>
        <v>12</v>
      </c>
      <c r="Q111" s="483" t="s">
        <v>244</v>
      </c>
      <c r="R111" s="14"/>
      <c r="S111" s="14"/>
      <c r="T111" s="7"/>
      <c r="U111" s="14"/>
      <c r="V111" s="14"/>
      <c r="W111" s="15"/>
      <c r="X111" s="15"/>
      <c r="Y111" s="15"/>
      <c r="Z111" s="15"/>
      <c r="AA111" s="15"/>
      <c r="AB111" s="15"/>
    </row>
    <row r="112" spans="1:28" s="40" customFormat="1" ht="15.95" customHeight="1" thickBot="1" x14ac:dyDescent="0.3">
      <c r="A112" s="316">
        <v>107</v>
      </c>
      <c r="B112" s="391" t="s">
        <v>145</v>
      </c>
      <c r="C112" s="111">
        <f t="shared" ref="C112:P112" si="61">SUM(C104:C111)</f>
        <v>4683</v>
      </c>
      <c r="D112" s="112">
        <f t="shared" si="61"/>
        <v>4711</v>
      </c>
      <c r="E112" s="331">
        <f t="shared" si="61"/>
        <v>28</v>
      </c>
      <c r="F112" s="111">
        <f t="shared" si="61"/>
        <v>3328</v>
      </c>
      <c r="G112" s="112">
        <f t="shared" si="61"/>
        <v>3328</v>
      </c>
      <c r="H112" s="152">
        <f t="shared" si="61"/>
        <v>0</v>
      </c>
      <c r="I112" s="111">
        <f t="shared" si="61"/>
        <v>4197</v>
      </c>
      <c r="J112" s="111">
        <f t="shared" si="61"/>
        <v>0</v>
      </c>
      <c r="K112" s="111">
        <f t="shared" si="61"/>
        <v>0</v>
      </c>
      <c r="L112" s="112">
        <f t="shared" si="61"/>
        <v>4314</v>
      </c>
      <c r="M112" s="152">
        <f t="shared" si="61"/>
        <v>117</v>
      </c>
      <c r="N112" s="111">
        <f t="shared" si="61"/>
        <v>2842</v>
      </c>
      <c r="O112" s="112">
        <f t="shared" si="61"/>
        <v>2931</v>
      </c>
      <c r="P112" s="113">
        <f t="shared" si="61"/>
        <v>89</v>
      </c>
      <c r="Q112" s="475"/>
      <c r="R112" s="495"/>
      <c r="S112" s="495"/>
      <c r="T112" s="38"/>
      <c r="U112" s="45"/>
      <c r="V112" s="46"/>
      <c r="W112" s="45"/>
      <c r="X112" s="47"/>
      <c r="Y112" s="47"/>
      <c r="Z112" s="47"/>
      <c r="AA112" s="47"/>
      <c r="AB112" s="47"/>
    </row>
    <row r="113" spans="1:28" s="17" customFormat="1" ht="15.95" customHeight="1" thickBot="1" x14ac:dyDescent="0.3">
      <c r="A113" s="316">
        <v>108</v>
      </c>
      <c r="B113" s="388" t="s">
        <v>103</v>
      </c>
      <c r="C113" s="231"/>
      <c r="D113" s="83"/>
      <c r="E113" s="321"/>
      <c r="F113" s="353"/>
      <c r="G113" s="83"/>
      <c r="H113" s="84"/>
      <c r="I113" s="244"/>
      <c r="J113" s="114"/>
      <c r="K113" s="86"/>
      <c r="L113" s="87"/>
      <c r="M113" s="88"/>
      <c r="N113" s="244"/>
      <c r="O113" s="116"/>
      <c r="P113" s="117"/>
      <c r="Q113" s="407"/>
      <c r="R113" s="295"/>
      <c r="S113" s="295"/>
      <c r="T113" s="7"/>
      <c r="U113" s="16"/>
      <c r="V113" s="16"/>
      <c r="W113" s="16"/>
      <c r="X113" s="16"/>
      <c r="Y113" s="16"/>
      <c r="Z113" s="16"/>
      <c r="AA113" s="16"/>
      <c r="AB113" s="16"/>
    </row>
    <row r="114" spans="1:28" s="253" customFormat="1" ht="28.5" customHeight="1" x14ac:dyDescent="0.25">
      <c r="A114" s="316">
        <v>109</v>
      </c>
      <c r="B114" s="394" t="s">
        <v>202</v>
      </c>
      <c r="C114" s="258">
        <v>650</v>
      </c>
      <c r="D114" s="259">
        <v>599</v>
      </c>
      <c r="E114" s="328">
        <f t="shared" ref="E114:E118" si="62">D114-C114</f>
        <v>-51</v>
      </c>
      <c r="F114" s="258">
        <v>334</v>
      </c>
      <c r="G114" s="259">
        <v>340</v>
      </c>
      <c r="H114" s="261">
        <f t="shared" ref="H114:H118" si="63">G114-F114</f>
        <v>6</v>
      </c>
      <c r="I114" s="265">
        <v>1271</v>
      </c>
      <c r="J114" s="262">
        <f>F114+I114-C114</f>
        <v>955</v>
      </c>
      <c r="K114" s="263" t="e">
        <f>#REF!+#REF!-#REF!</f>
        <v>#REF!</v>
      </c>
      <c r="L114" s="264">
        <v>1131</v>
      </c>
      <c r="M114" s="158">
        <f t="shared" ref="M114:M118" si="64">L114-I114</f>
        <v>-140</v>
      </c>
      <c r="N114" s="265">
        <f t="shared" ref="N114:N118" si="65">I114+F114-C114</f>
        <v>955</v>
      </c>
      <c r="O114" s="266">
        <f t="shared" ref="O114:O118" si="66">L114+G114-D114</f>
        <v>872</v>
      </c>
      <c r="P114" s="267">
        <f t="shared" ref="P114:P118" si="67">O114-N114</f>
        <v>-83</v>
      </c>
      <c r="Q114" s="496" t="s">
        <v>271</v>
      </c>
      <c r="R114" s="252"/>
      <c r="S114" s="252"/>
      <c r="T114" s="251"/>
      <c r="U114" s="252"/>
      <c r="V114" s="252"/>
      <c r="W114" s="252"/>
      <c r="X114" s="252"/>
      <c r="Y114" s="252"/>
      <c r="Z114" s="252"/>
      <c r="AA114" s="252"/>
      <c r="AB114" s="252"/>
    </row>
    <row r="115" spans="1:28" ht="27" customHeight="1" x14ac:dyDescent="0.25">
      <c r="A115" s="316">
        <v>110</v>
      </c>
      <c r="B115" s="390" t="s">
        <v>201</v>
      </c>
      <c r="C115" s="232">
        <v>660</v>
      </c>
      <c r="D115" s="91">
        <v>639</v>
      </c>
      <c r="E115" s="322">
        <f t="shared" si="62"/>
        <v>-21</v>
      </c>
      <c r="F115" s="349">
        <v>504</v>
      </c>
      <c r="G115" s="121">
        <v>340</v>
      </c>
      <c r="H115" s="93">
        <f t="shared" si="63"/>
        <v>-164</v>
      </c>
      <c r="I115" s="98">
        <v>1282</v>
      </c>
      <c r="J115" s="94">
        <f>F115+I115-C115</f>
        <v>1126</v>
      </c>
      <c r="K115" s="95" t="e">
        <f>#REF!+#REF!-#REF!</f>
        <v>#REF!</v>
      </c>
      <c r="L115" s="96">
        <v>1193</v>
      </c>
      <c r="M115" s="158">
        <f t="shared" si="64"/>
        <v>-89</v>
      </c>
      <c r="N115" s="98">
        <f t="shared" si="65"/>
        <v>1126</v>
      </c>
      <c r="O115" s="119">
        <f t="shared" si="66"/>
        <v>894</v>
      </c>
      <c r="P115" s="267">
        <f t="shared" si="67"/>
        <v>-232</v>
      </c>
      <c r="Q115" s="485" t="s">
        <v>273</v>
      </c>
      <c r="T115" s="7"/>
    </row>
    <row r="116" spans="1:28" ht="27.75" customHeight="1" x14ac:dyDescent="0.25">
      <c r="A116" s="316">
        <v>111</v>
      </c>
      <c r="B116" s="390" t="s">
        <v>203</v>
      </c>
      <c r="C116" s="232">
        <v>505</v>
      </c>
      <c r="D116" s="91">
        <v>575</v>
      </c>
      <c r="E116" s="322">
        <f t="shared" ref="E116:E117" si="68">D116-C116</f>
        <v>70</v>
      </c>
      <c r="F116" s="232">
        <v>270</v>
      </c>
      <c r="G116" s="121">
        <v>280</v>
      </c>
      <c r="H116" s="93">
        <f t="shared" ref="H116:H117" si="69">G116-F116</f>
        <v>10</v>
      </c>
      <c r="I116" s="98">
        <v>982</v>
      </c>
      <c r="J116" s="94"/>
      <c r="K116" s="95"/>
      <c r="L116" s="96">
        <v>1078</v>
      </c>
      <c r="M116" s="158">
        <f t="shared" ref="M116:M117" si="70">L116-I116</f>
        <v>96</v>
      </c>
      <c r="N116" s="98">
        <f t="shared" ref="N116:N117" si="71">I116+F116-C116</f>
        <v>747</v>
      </c>
      <c r="O116" s="119">
        <f t="shared" ref="O116:O117" si="72">L116+G116-D116</f>
        <v>783</v>
      </c>
      <c r="P116" s="267">
        <f t="shared" ref="P116:P117" si="73">O116-N116</f>
        <v>36</v>
      </c>
      <c r="Q116" s="485" t="s">
        <v>272</v>
      </c>
      <c r="T116" s="7"/>
    </row>
    <row r="117" spans="1:28" s="432" customFormat="1" ht="15.95" customHeight="1" x14ac:dyDescent="0.25">
      <c r="A117" s="316">
        <v>112</v>
      </c>
      <c r="B117" s="459" t="s">
        <v>179</v>
      </c>
      <c r="C117" s="444">
        <v>0</v>
      </c>
      <c r="D117" s="456">
        <v>0</v>
      </c>
      <c r="E117" s="451">
        <f t="shared" si="68"/>
        <v>0</v>
      </c>
      <c r="F117" s="444">
        <v>250</v>
      </c>
      <c r="G117" s="460">
        <v>0</v>
      </c>
      <c r="H117" s="452">
        <f t="shared" si="69"/>
        <v>-250</v>
      </c>
      <c r="I117" s="449">
        <v>89</v>
      </c>
      <c r="J117" s="427"/>
      <c r="K117" s="428"/>
      <c r="L117" s="455">
        <v>47</v>
      </c>
      <c r="M117" s="461">
        <f t="shared" si="70"/>
        <v>-42</v>
      </c>
      <c r="N117" s="449">
        <f t="shared" si="71"/>
        <v>339</v>
      </c>
      <c r="O117" s="454">
        <f t="shared" si="72"/>
        <v>47</v>
      </c>
      <c r="P117" s="439">
        <f t="shared" si="73"/>
        <v>-292</v>
      </c>
      <c r="Q117" s="487" t="s">
        <v>263</v>
      </c>
      <c r="R117" s="431"/>
      <c r="S117" s="431"/>
      <c r="T117" s="433"/>
      <c r="U117" s="431"/>
      <c r="V117" s="431"/>
      <c r="W117" s="431"/>
      <c r="X117" s="431"/>
      <c r="Y117" s="431"/>
      <c r="Z117" s="431"/>
      <c r="AA117" s="431"/>
      <c r="AB117" s="431"/>
    </row>
    <row r="118" spans="1:28" ht="15.95" customHeight="1" thickBot="1" x14ac:dyDescent="0.3">
      <c r="A118" s="316">
        <v>113</v>
      </c>
      <c r="B118" s="390" t="s">
        <v>182</v>
      </c>
      <c r="C118" s="232">
        <v>939</v>
      </c>
      <c r="D118" s="91">
        <v>939</v>
      </c>
      <c r="E118" s="322">
        <f t="shared" si="62"/>
        <v>0</v>
      </c>
      <c r="F118" s="232"/>
      <c r="G118" s="121"/>
      <c r="H118" s="93">
        <f t="shared" si="63"/>
        <v>0</v>
      </c>
      <c r="I118" s="98">
        <v>939</v>
      </c>
      <c r="J118" s="94"/>
      <c r="K118" s="95"/>
      <c r="L118" s="96">
        <v>939</v>
      </c>
      <c r="M118" s="158">
        <f t="shared" si="64"/>
        <v>0</v>
      </c>
      <c r="N118" s="98">
        <f t="shared" si="65"/>
        <v>0</v>
      </c>
      <c r="O118" s="119">
        <f t="shared" si="66"/>
        <v>0</v>
      </c>
      <c r="P118" s="267">
        <f t="shared" si="67"/>
        <v>0</v>
      </c>
      <c r="Q118" s="487"/>
      <c r="T118" s="7"/>
    </row>
    <row r="119" spans="1:28" s="44" customFormat="1" ht="15.95" customHeight="1" thickBot="1" x14ac:dyDescent="0.3">
      <c r="A119" s="316">
        <v>114</v>
      </c>
      <c r="B119" s="391" t="s">
        <v>117</v>
      </c>
      <c r="C119" s="111">
        <f t="shared" ref="C119:P119" si="74">SUM(C114:C118)</f>
        <v>2754</v>
      </c>
      <c r="D119" s="112">
        <f t="shared" si="74"/>
        <v>2752</v>
      </c>
      <c r="E119" s="331">
        <f t="shared" si="74"/>
        <v>-2</v>
      </c>
      <c r="F119" s="111">
        <f t="shared" si="74"/>
        <v>1358</v>
      </c>
      <c r="G119" s="112">
        <f t="shared" si="74"/>
        <v>960</v>
      </c>
      <c r="H119" s="152">
        <f t="shared" si="74"/>
        <v>-398</v>
      </c>
      <c r="I119" s="111">
        <f t="shared" si="74"/>
        <v>4563</v>
      </c>
      <c r="J119" s="111">
        <f t="shared" si="74"/>
        <v>2081</v>
      </c>
      <c r="K119" s="111" t="e">
        <f t="shared" si="74"/>
        <v>#REF!</v>
      </c>
      <c r="L119" s="112">
        <f t="shared" si="74"/>
        <v>4388</v>
      </c>
      <c r="M119" s="152">
        <f t="shared" si="74"/>
        <v>-175</v>
      </c>
      <c r="N119" s="111">
        <f t="shared" si="74"/>
        <v>3167</v>
      </c>
      <c r="O119" s="112">
        <f t="shared" si="74"/>
        <v>2596</v>
      </c>
      <c r="P119" s="113">
        <f t="shared" si="74"/>
        <v>-571</v>
      </c>
      <c r="Q119" s="488"/>
      <c r="R119" s="38"/>
      <c r="S119" s="38"/>
      <c r="T119" s="38"/>
      <c r="U119" s="38"/>
      <c r="V119" s="38"/>
      <c r="W119" s="39"/>
      <c r="X119" s="39"/>
      <c r="Y119" s="39"/>
      <c r="Z119" s="39"/>
      <c r="AA119" s="39"/>
      <c r="AB119" s="39"/>
    </row>
    <row r="120" spans="1:28" s="40" customFormat="1" ht="15.95" customHeight="1" x14ac:dyDescent="0.25">
      <c r="A120" s="316">
        <v>115</v>
      </c>
      <c r="B120" s="399" t="s">
        <v>104</v>
      </c>
      <c r="C120" s="236"/>
      <c r="D120" s="159"/>
      <c r="E120" s="332"/>
      <c r="F120" s="161"/>
      <c r="G120" s="159"/>
      <c r="H120" s="160"/>
      <c r="I120" s="161"/>
      <c r="J120" s="162"/>
      <c r="K120" s="162"/>
      <c r="L120" s="159"/>
      <c r="M120" s="160"/>
      <c r="N120" s="161"/>
      <c r="O120" s="159"/>
      <c r="P120" s="163"/>
      <c r="Q120" s="489"/>
      <c r="R120" s="38"/>
      <c r="S120" s="38"/>
      <c r="T120" s="38"/>
      <c r="U120" s="38"/>
      <c r="V120" s="38"/>
      <c r="W120" s="39"/>
      <c r="X120" s="39"/>
      <c r="Y120" s="39"/>
      <c r="Z120" s="39"/>
      <c r="AA120" s="39"/>
      <c r="AB120" s="39"/>
    </row>
    <row r="121" spans="1:28" ht="28.5" customHeight="1" thickBot="1" x14ac:dyDescent="0.3">
      <c r="A121" s="316">
        <v>116</v>
      </c>
      <c r="B121" s="390" t="s">
        <v>92</v>
      </c>
      <c r="C121" s="149">
        <v>19620</v>
      </c>
      <c r="D121" s="101">
        <v>19004</v>
      </c>
      <c r="E121" s="325">
        <f>D121-C121</f>
        <v>-616</v>
      </c>
      <c r="F121" s="233">
        <v>19700</v>
      </c>
      <c r="G121" s="164">
        <v>18900</v>
      </c>
      <c r="H121" s="102">
        <f>G121-F121</f>
        <v>-800</v>
      </c>
      <c r="I121" s="246">
        <v>1665</v>
      </c>
      <c r="J121" s="103"/>
      <c r="K121" s="104"/>
      <c r="L121" s="105">
        <v>1968</v>
      </c>
      <c r="M121" s="130">
        <f>L121-I121</f>
        <v>303</v>
      </c>
      <c r="N121" s="246">
        <f>I121+F121-C121</f>
        <v>1745</v>
      </c>
      <c r="O121" s="131">
        <f>L121+G121-D121</f>
        <v>1864</v>
      </c>
      <c r="P121" s="132">
        <f>O121-N121</f>
        <v>119</v>
      </c>
      <c r="Q121" s="490" t="s">
        <v>274</v>
      </c>
      <c r="T121" s="7"/>
    </row>
    <row r="122" spans="1:28" s="40" customFormat="1" ht="15.95" customHeight="1" thickBot="1" x14ac:dyDescent="0.3">
      <c r="A122" s="316">
        <v>117</v>
      </c>
      <c r="B122" s="391" t="s">
        <v>105</v>
      </c>
      <c r="C122" s="111">
        <f>SUM(C121)</f>
        <v>19620</v>
      </c>
      <c r="D122" s="150">
        <f t="shared" ref="D122:P122" si="75">SUM(D121)</f>
        <v>19004</v>
      </c>
      <c r="E122" s="323">
        <f t="shared" si="75"/>
        <v>-616</v>
      </c>
      <c r="F122" s="111">
        <f t="shared" si="75"/>
        <v>19700</v>
      </c>
      <c r="G122" s="150">
        <f t="shared" si="75"/>
        <v>18900</v>
      </c>
      <c r="H122" s="110">
        <f t="shared" si="75"/>
        <v>-800</v>
      </c>
      <c r="I122" s="111">
        <f t="shared" si="75"/>
        <v>1665</v>
      </c>
      <c r="J122" s="165">
        <f t="shared" si="75"/>
        <v>0</v>
      </c>
      <c r="K122" s="165">
        <f t="shared" si="75"/>
        <v>0</v>
      </c>
      <c r="L122" s="150">
        <f t="shared" si="75"/>
        <v>1968</v>
      </c>
      <c r="M122" s="110">
        <f t="shared" si="75"/>
        <v>303</v>
      </c>
      <c r="N122" s="111">
        <f t="shared" si="75"/>
        <v>1745</v>
      </c>
      <c r="O122" s="150">
        <f t="shared" si="75"/>
        <v>1864</v>
      </c>
      <c r="P122" s="373">
        <f t="shared" si="75"/>
        <v>119</v>
      </c>
      <c r="Q122" s="471"/>
      <c r="R122" s="38"/>
      <c r="S122" s="38"/>
      <c r="T122" s="38"/>
      <c r="U122" s="38"/>
      <c r="V122" s="38"/>
      <c r="W122" s="39"/>
      <c r="X122" s="39"/>
      <c r="Y122" s="39"/>
      <c r="Z122" s="39"/>
      <c r="AA122" s="39"/>
      <c r="AB122" s="39"/>
    </row>
    <row r="123" spans="1:28" s="40" customFormat="1" ht="15.95" customHeight="1" x14ac:dyDescent="0.25">
      <c r="A123" s="316">
        <v>118</v>
      </c>
      <c r="B123" s="399" t="s">
        <v>189</v>
      </c>
      <c r="C123" s="236"/>
      <c r="D123" s="159"/>
      <c r="E123" s="332"/>
      <c r="F123" s="161"/>
      <c r="G123" s="159"/>
      <c r="H123" s="160"/>
      <c r="I123" s="161"/>
      <c r="J123" s="162"/>
      <c r="K123" s="162"/>
      <c r="L123" s="159"/>
      <c r="M123" s="160"/>
      <c r="N123" s="161"/>
      <c r="O123" s="159"/>
      <c r="P123" s="163"/>
      <c r="Q123" s="476"/>
      <c r="R123" s="38"/>
      <c r="S123" s="38"/>
      <c r="T123" s="38"/>
      <c r="U123" s="38"/>
      <c r="V123" s="38"/>
      <c r="W123" s="39"/>
      <c r="X123" s="39"/>
      <c r="Y123" s="39"/>
      <c r="Z123" s="39"/>
      <c r="AA123" s="39"/>
      <c r="AB123" s="39"/>
    </row>
    <row r="124" spans="1:28" ht="15.95" customHeight="1" thickBot="1" x14ac:dyDescent="0.3">
      <c r="A124" s="316">
        <v>119</v>
      </c>
      <c r="B124" s="390" t="s">
        <v>188</v>
      </c>
      <c r="C124" s="149">
        <v>2379</v>
      </c>
      <c r="D124" s="101">
        <v>2379</v>
      </c>
      <c r="E124" s="325">
        <f>D124-C124</f>
        <v>0</v>
      </c>
      <c r="F124" s="233">
        <v>1300</v>
      </c>
      <c r="G124" s="164">
        <v>1200</v>
      </c>
      <c r="H124" s="102">
        <f>G124-F124</f>
        <v>-100</v>
      </c>
      <c r="I124" s="246">
        <v>1329</v>
      </c>
      <c r="J124" s="103"/>
      <c r="K124" s="104"/>
      <c r="L124" s="105">
        <v>1479</v>
      </c>
      <c r="M124" s="130">
        <f>L124-I124</f>
        <v>150</v>
      </c>
      <c r="N124" s="246">
        <f>I124+F124-C124</f>
        <v>250</v>
      </c>
      <c r="O124" s="131">
        <f>L124+G124-D124</f>
        <v>300</v>
      </c>
      <c r="P124" s="132">
        <f>O124-N124</f>
        <v>50</v>
      </c>
      <c r="Q124" s="417"/>
      <c r="T124" s="7"/>
    </row>
    <row r="125" spans="1:28" s="40" customFormat="1" ht="15.95" customHeight="1" thickBot="1" x14ac:dyDescent="0.3">
      <c r="A125" s="316">
        <v>120</v>
      </c>
      <c r="B125" s="391" t="s">
        <v>190</v>
      </c>
      <c r="C125" s="111">
        <f>SUM(C124)</f>
        <v>2379</v>
      </c>
      <c r="D125" s="150">
        <f t="shared" ref="D125:P125" si="76">SUM(D124)</f>
        <v>2379</v>
      </c>
      <c r="E125" s="323">
        <f t="shared" si="76"/>
        <v>0</v>
      </c>
      <c r="F125" s="111">
        <f t="shared" si="76"/>
        <v>1300</v>
      </c>
      <c r="G125" s="150">
        <f t="shared" si="76"/>
        <v>1200</v>
      </c>
      <c r="H125" s="110">
        <f t="shared" si="76"/>
        <v>-100</v>
      </c>
      <c r="I125" s="111">
        <f t="shared" si="76"/>
        <v>1329</v>
      </c>
      <c r="J125" s="165">
        <f t="shared" si="76"/>
        <v>0</v>
      </c>
      <c r="K125" s="165">
        <f t="shared" si="76"/>
        <v>0</v>
      </c>
      <c r="L125" s="150">
        <f t="shared" si="76"/>
        <v>1479</v>
      </c>
      <c r="M125" s="110">
        <f t="shared" si="76"/>
        <v>150</v>
      </c>
      <c r="N125" s="111">
        <f t="shared" si="76"/>
        <v>250</v>
      </c>
      <c r="O125" s="150">
        <f t="shared" si="76"/>
        <v>300</v>
      </c>
      <c r="P125" s="373">
        <f t="shared" si="76"/>
        <v>50</v>
      </c>
      <c r="Q125" s="471"/>
      <c r="R125" s="38"/>
      <c r="S125" s="38"/>
      <c r="T125" s="38"/>
      <c r="U125" s="38"/>
      <c r="V125" s="38"/>
      <c r="W125" s="39"/>
      <c r="X125" s="39"/>
      <c r="Y125" s="39"/>
      <c r="Z125" s="39"/>
      <c r="AA125" s="39"/>
      <c r="AB125" s="39"/>
    </row>
    <row r="126" spans="1:28" s="10" customFormat="1" ht="15.95" customHeight="1" x14ac:dyDescent="0.25">
      <c r="A126" s="316">
        <v>121</v>
      </c>
      <c r="B126" s="398" t="s">
        <v>39</v>
      </c>
      <c r="C126" s="231"/>
      <c r="D126" s="83"/>
      <c r="E126" s="321"/>
      <c r="F126" s="353"/>
      <c r="G126" s="83"/>
      <c r="H126" s="84"/>
      <c r="I126" s="244"/>
      <c r="J126" s="166"/>
      <c r="K126" s="86"/>
      <c r="L126" s="87"/>
      <c r="M126" s="88"/>
      <c r="N126" s="244"/>
      <c r="O126" s="116"/>
      <c r="P126" s="117"/>
      <c r="Q126" s="408"/>
      <c r="R126"/>
      <c r="S126"/>
      <c r="T126" s="7"/>
      <c r="U126"/>
      <c r="V126"/>
      <c r="W126"/>
      <c r="X126"/>
      <c r="Y126"/>
      <c r="Z126"/>
      <c r="AA126"/>
      <c r="AB126"/>
    </row>
    <row r="127" spans="1:28" s="253" customFormat="1" ht="18.75" customHeight="1" x14ac:dyDescent="0.25">
      <c r="A127" s="316">
        <v>122</v>
      </c>
      <c r="B127" s="394" t="s">
        <v>40</v>
      </c>
      <c r="C127" s="258">
        <v>100</v>
      </c>
      <c r="D127" s="259">
        <v>60</v>
      </c>
      <c r="E127" s="328">
        <f t="shared" ref="E127:E159" si="77">D127-C127</f>
        <v>-40</v>
      </c>
      <c r="F127" s="258">
        <v>900</v>
      </c>
      <c r="G127" s="259">
        <v>1100</v>
      </c>
      <c r="H127" s="261">
        <f t="shared" ref="H127:H159" si="78">G127-F127</f>
        <v>200</v>
      </c>
      <c r="I127" s="366">
        <v>355</v>
      </c>
      <c r="J127" s="294">
        <f>F127+I127-C127</f>
        <v>1155</v>
      </c>
      <c r="K127" s="263" t="e">
        <f>#REF!+#REF!-#REF!</f>
        <v>#REF!</v>
      </c>
      <c r="L127" s="264">
        <v>355</v>
      </c>
      <c r="M127" s="158">
        <f t="shared" ref="M127:M159" si="79">L127-I127</f>
        <v>0</v>
      </c>
      <c r="N127" s="265">
        <f t="shared" ref="N127:N159" si="80">I127+F127-C127</f>
        <v>1155</v>
      </c>
      <c r="O127" s="266">
        <f t="shared" ref="O127:O159" si="81">L127+G127-D127</f>
        <v>1395</v>
      </c>
      <c r="P127" s="267">
        <f t="shared" ref="P127:P159" si="82">O127-N127</f>
        <v>240</v>
      </c>
      <c r="Q127" s="491" t="s">
        <v>245</v>
      </c>
      <c r="R127" s="250"/>
      <c r="S127" s="250"/>
      <c r="T127" s="251"/>
      <c r="U127" s="250"/>
      <c r="V127" s="250"/>
      <c r="W127" s="252"/>
      <c r="X127" s="252"/>
      <c r="Y127" s="252"/>
      <c r="Z127" s="252"/>
      <c r="AA127" s="252"/>
      <c r="AB127" s="252"/>
    </row>
    <row r="128" spans="1:28" s="253" customFormat="1" ht="18.75" customHeight="1" x14ac:dyDescent="0.25">
      <c r="A128" s="316">
        <v>123</v>
      </c>
      <c r="B128" s="394" t="s">
        <v>219</v>
      </c>
      <c r="C128" s="258">
        <v>135</v>
      </c>
      <c r="D128" s="259">
        <v>135</v>
      </c>
      <c r="E128" s="328">
        <f t="shared" si="77"/>
        <v>0</v>
      </c>
      <c r="F128" s="258">
        <v>16</v>
      </c>
      <c r="G128" s="259">
        <v>16</v>
      </c>
      <c r="H128" s="261">
        <f t="shared" si="78"/>
        <v>0</v>
      </c>
      <c r="I128" s="366">
        <v>119</v>
      </c>
      <c r="J128" s="294"/>
      <c r="K128" s="263"/>
      <c r="L128" s="264">
        <v>119</v>
      </c>
      <c r="M128" s="158">
        <f t="shared" si="79"/>
        <v>0</v>
      </c>
      <c r="N128" s="265">
        <f t="shared" si="80"/>
        <v>0</v>
      </c>
      <c r="O128" s="266">
        <f t="shared" si="81"/>
        <v>0</v>
      </c>
      <c r="P128" s="267">
        <f t="shared" si="82"/>
        <v>0</v>
      </c>
      <c r="Q128" s="491"/>
      <c r="R128" s="250"/>
      <c r="S128" s="250"/>
      <c r="T128" s="251"/>
      <c r="U128" s="250"/>
      <c r="V128" s="250"/>
      <c r="W128" s="252"/>
      <c r="X128" s="252"/>
      <c r="Y128" s="252"/>
      <c r="Z128" s="252"/>
      <c r="AA128" s="252"/>
      <c r="AB128" s="252"/>
    </row>
    <row r="129" spans="1:28" s="253" customFormat="1" ht="16.5" customHeight="1" x14ac:dyDescent="0.25">
      <c r="A129" s="316">
        <v>124</v>
      </c>
      <c r="B129" s="394" t="s">
        <v>220</v>
      </c>
      <c r="C129" s="258">
        <v>499</v>
      </c>
      <c r="D129" s="259">
        <v>499</v>
      </c>
      <c r="E129" s="328">
        <f t="shared" si="77"/>
        <v>0</v>
      </c>
      <c r="F129" s="258"/>
      <c r="G129" s="259"/>
      <c r="H129" s="261">
        <f t="shared" si="78"/>
        <v>0</v>
      </c>
      <c r="I129" s="366">
        <v>499</v>
      </c>
      <c r="J129" s="294"/>
      <c r="K129" s="263"/>
      <c r="L129" s="264">
        <v>499</v>
      </c>
      <c r="M129" s="158">
        <f t="shared" si="79"/>
        <v>0</v>
      </c>
      <c r="N129" s="265">
        <f t="shared" si="80"/>
        <v>0</v>
      </c>
      <c r="O129" s="266">
        <f t="shared" si="81"/>
        <v>0</v>
      </c>
      <c r="P129" s="267">
        <f t="shared" si="82"/>
        <v>0</v>
      </c>
      <c r="Q129" s="491"/>
      <c r="R129" s="250"/>
      <c r="S129" s="250"/>
      <c r="T129" s="251"/>
      <c r="U129" s="250"/>
      <c r="V129" s="250"/>
      <c r="W129" s="252"/>
      <c r="X129" s="252"/>
      <c r="Y129" s="252"/>
      <c r="Z129" s="252"/>
      <c r="AA129" s="252"/>
      <c r="AB129" s="252"/>
    </row>
    <row r="130" spans="1:28" s="253" customFormat="1" ht="16.5" customHeight="1" x14ac:dyDescent="0.25">
      <c r="A130" s="316">
        <v>125</v>
      </c>
      <c r="B130" s="394" t="s">
        <v>221</v>
      </c>
      <c r="C130" s="258">
        <v>138</v>
      </c>
      <c r="D130" s="259">
        <v>138</v>
      </c>
      <c r="E130" s="328">
        <f t="shared" si="77"/>
        <v>0</v>
      </c>
      <c r="F130" s="258"/>
      <c r="G130" s="259"/>
      <c r="H130" s="261">
        <f t="shared" si="78"/>
        <v>0</v>
      </c>
      <c r="I130" s="366">
        <v>238</v>
      </c>
      <c r="J130" s="294"/>
      <c r="K130" s="263"/>
      <c r="L130" s="264">
        <v>238</v>
      </c>
      <c r="M130" s="158">
        <f t="shared" si="79"/>
        <v>0</v>
      </c>
      <c r="N130" s="265">
        <f t="shared" si="80"/>
        <v>100</v>
      </c>
      <c r="O130" s="266">
        <f t="shared" si="81"/>
        <v>100</v>
      </c>
      <c r="P130" s="267">
        <f t="shared" si="82"/>
        <v>0</v>
      </c>
      <c r="Q130" s="491"/>
      <c r="R130" s="250"/>
      <c r="S130" s="250"/>
      <c r="T130" s="251"/>
      <c r="U130" s="250"/>
      <c r="V130" s="250"/>
      <c r="W130" s="252"/>
      <c r="X130" s="252"/>
      <c r="Y130" s="252"/>
      <c r="Z130" s="252"/>
      <c r="AA130" s="252"/>
      <c r="AB130" s="252"/>
    </row>
    <row r="131" spans="1:28" s="253" customFormat="1" ht="16.5" customHeight="1" x14ac:dyDescent="0.25">
      <c r="A131" s="316">
        <v>126</v>
      </c>
      <c r="B131" s="394" t="s">
        <v>222</v>
      </c>
      <c r="C131" s="258">
        <v>1509</v>
      </c>
      <c r="D131" s="259">
        <v>909</v>
      </c>
      <c r="E131" s="328">
        <f t="shared" si="77"/>
        <v>-600</v>
      </c>
      <c r="F131" s="258"/>
      <c r="G131" s="259">
        <v>690</v>
      </c>
      <c r="H131" s="261">
        <f t="shared" si="78"/>
        <v>690</v>
      </c>
      <c r="I131" s="366">
        <v>1509</v>
      </c>
      <c r="J131" s="294"/>
      <c r="K131" s="263"/>
      <c r="L131" s="264">
        <v>219</v>
      </c>
      <c r="M131" s="158">
        <f t="shared" si="79"/>
        <v>-1290</v>
      </c>
      <c r="N131" s="265">
        <f t="shared" si="80"/>
        <v>0</v>
      </c>
      <c r="O131" s="266">
        <f t="shared" si="81"/>
        <v>0</v>
      </c>
      <c r="P131" s="267">
        <f t="shared" si="82"/>
        <v>0</v>
      </c>
      <c r="Q131" s="487"/>
      <c r="R131" s="250"/>
      <c r="S131" s="250"/>
      <c r="T131" s="251"/>
      <c r="U131" s="250"/>
      <c r="V131" s="250"/>
      <c r="W131" s="252"/>
      <c r="X131" s="252"/>
      <c r="Y131" s="252"/>
      <c r="Z131" s="252"/>
      <c r="AA131" s="252"/>
      <c r="AB131" s="252"/>
    </row>
    <row r="132" spans="1:28" ht="19.5" customHeight="1" x14ac:dyDescent="0.25">
      <c r="A132" s="316">
        <v>127</v>
      </c>
      <c r="B132" s="389" t="s">
        <v>186</v>
      </c>
      <c r="C132" s="232">
        <v>0</v>
      </c>
      <c r="D132" s="91">
        <v>0</v>
      </c>
      <c r="E132" s="328">
        <f t="shared" si="77"/>
        <v>0</v>
      </c>
      <c r="F132" s="232"/>
      <c r="G132" s="91"/>
      <c r="H132" s="261">
        <f t="shared" si="78"/>
        <v>0</v>
      </c>
      <c r="I132" s="363">
        <v>50</v>
      </c>
      <c r="J132" s="151"/>
      <c r="K132" s="95"/>
      <c r="L132" s="96">
        <v>50</v>
      </c>
      <c r="M132" s="158">
        <f t="shared" si="79"/>
        <v>0</v>
      </c>
      <c r="N132" s="98">
        <f t="shared" si="80"/>
        <v>50</v>
      </c>
      <c r="O132" s="119">
        <f t="shared" si="81"/>
        <v>50</v>
      </c>
      <c r="P132" s="100">
        <f t="shared" si="82"/>
        <v>0</v>
      </c>
      <c r="Q132" s="487"/>
      <c r="R132" s="6"/>
      <c r="S132" s="6"/>
      <c r="T132" s="7"/>
      <c r="U132" s="6"/>
      <c r="V132" s="6"/>
    </row>
    <row r="133" spans="1:28" ht="19.5" customHeight="1" x14ac:dyDescent="0.25">
      <c r="A133" s="316">
        <v>128</v>
      </c>
      <c r="B133" s="389" t="s">
        <v>183</v>
      </c>
      <c r="C133" s="232">
        <v>229</v>
      </c>
      <c r="D133" s="91">
        <v>204</v>
      </c>
      <c r="E133" s="322">
        <f t="shared" si="77"/>
        <v>-25</v>
      </c>
      <c r="F133" s="232">
        <v>260</v>
      </c>
      <c r="G133" s="91">
        <v>400</v>
      </c>
      <c r="H133" s="93">
        <f t="shared" si="78"/>
        <v>140</v>
      </c>
      <c r="I133" s="363">
        <v>105</v>
      </c>
      <c r="J133" s="151"/>
      <c r="K133" s="95"/>
      <c r="L133" s="96">
        <v>35</v>
      </c>
      <c r="M133" s="118">
        <f t="shared" si="79"/>
        <v>-70</v>
      </c>
      <c r="N133" s="98">
        <f t="shared" si="80"/>
        <v>136</v>
      </c>
      <c r="O133" s="119">
        <f t="shared" si="81"/>
        <v>231</v>
      </c>
      <c r="P133" s="100">
        <f t="shared" si="82"/>
        <v>95</v>
      </c>
      <c r="Q133" s="487" t="s">
        <v>253</v>
      </c>
      <c r="R133" s="6"/>
      <c r="S133" s="6"/>
      <c r="T133" s="7"/>
      <c r="U133" s="6"/>
      <c r="V133" s="6"/>
    </row>
    <row r="134" spans="1:28" ht="15.95" customHeight="1" x14ac:dyDescent="0.25">
      <c r="A134" s="316">
        <v>129</v>
      </c>
      <c r="B134" s="389" t="s">
        <v>118</v>
      </c>
      <c r="C134" s="232">
        <v>160</v>
      </c>
      <c r="D134" s="91">
        <v>160</v>
      </c>
      <c r="E134" s="322">
        <f t="shared" si="77"/>
        <v>0</v>
      </c>
      <c r="F134" s="232">
        <v>100</v>
      </c>
      <c r="G134" s="91">
        <v>100</v>
      </c>
      <c r="H134" s="93">
        <f t="shared" si="78"/>
        <v>0</v>
      </c>
      <c r="I134" s="363">
        <v>60</v>
      </c>
      <c r="J134" s="151"/>
      <c r="K134" s="95"/>
      <c r="L134" s="96">
        <v>60</v>
      </c>
      <c r="M134" s="118">
        <f t="shared" si="79"/>
        <v>0</v>
      </c>
      <c r="N134" s="98">
        <f t="shared" si="80"/>
        <v>0</v>
      </c>
      <c r="O134" s="119">
        <f t="shared" si="81"/>
        <v>0</v>
      </c>
      <c r="P134" s="100">
        <f t="shared" si="82"/>
        <v>0</v>
      </c>
      <c r="Q134" s="487"/>
      <c r="S134" s="6"/>
      <c r="T134" s="7"/>
    </row>
    <row r="135" spans="1:28" ht="15.95" customHeight="1" x14ac:dyDescent="0.25">
      <c r="A135" s="316">
        <v>130</v>
      </c>
      <c r="B135" s="389" t="s">
        <v>119</v>
      </c>
      <c r="C135" s="232">
        <v>12</v>
      </c>
      <c r="D135" s="91">
        <v>12</v>
      </c>
      <c r="E135" s="322">
        <f t="shared" si="77"/>
        <v>0</v>
      </c>
      <c r="F135" s="232">
        <v>20</v>
      </c>
      <c r="G135" s="259">
        <v>0</v>
      </c>
      <c r="H135" s="93">
        <f>G135-F135</f>
        <v>-20</v>
      </c>
      <c r="I135" s="363">
        <v>76</v>
      </c>
      <c r="J135" s="151"/>
      <c r="K135" s="95"/>
      <c r="L135" s="96">
        <v>96</v>
      </c>
      <c r="M135" s="118">
        <f t="shared" si="79"/>
        <v>20</v>
      </c>
      <c r="N135" s="98">
        <f t="shared" si="80"/>
        <v>84</v>
      </c>
      <c r="O135" s="119">
        <f t="shared" si="81"/>
        <v>84</v>
      </c>
      <c r="P135" s="100">
        <f t="shared" si="82"/>
        <v>0</v>
      </c>
      <c r="Q135" s="487"/>
      <c r="T135" s="7"/>
    </row>
    <row r="136" spans="1:28" ht="15.95" customHeight="1" x14ac:dyDescent="0.25">
      <c r="A136" s="316">
        <v>131</v>
      </c>
      <c r="B136" s="389" t="s">
        <v>125</v>
      </c>
      <c r="C136" s="232">
        <v>22</v>
      </c>
      <c r="D136" s="91">
        <v>22</v>
      </c>
      <c r="E136" s="322">
        <f t="shared" si="77"/>
        <v>0</v>
      </c>
      <c r="F136" s="232">
        <v>32</v>
      </c>
      <c r="G136" s="259">
        <v>32</v>
      </c>
      <c r="H136" s="261">
        <f>G136-F136</f>
        <v>0</v>
      </c>
      <c r="I136" s="363">
        <v>0</v>
      </c>
      <c r="J136" s="151"/>
      <c r="K136" s="95"/>
      <c r="L136" s="96">
        <v>0</v>
      </c>
      <c r="M136" s="118">
        <f t="shared" si="79"/>
        <v>0</v>
      </c>
      <c r="N136" s="98">
        <f t="shared" si="80"/>
        <v>10</v>
      </c>
      <c r="O136" s="119">
        <f t="shared" si="81"/>
        <v>10</v>
      </c>
      <c r="P136" s="100">
        <f t="shared" si="82"/>
        <v>0</v>
      </c>
      <c r="Q136" s="485"/>
      <c r="T136" s="7"/>
    </row>
    <row r="137" spans="1:28" ht="18" customHeight="1" x14ac:dyDescent="0.25">
      <c r="A137" s="316">
        <v>132</v>
      </c>
      <c r="B137" s="389" t="s">
        <v>120</v>
      </c>
      <c r="C137" s="232">
        <v>100</v>
      </c>
      <c r="D137" s="91">
        <v>138</v>
      </c>
      <c r="E137" s="322">
        <f t="shared" si="77"/>
        <v>38</v>
      </c>
      <c r="F137" s="232">
        <v>165</v>
      </c>
      <c r="G137" s="259">
        <v>210</v>
      </c>
      <c r="H137" s="93">
        <f t="shared" si="78"/>
        <v>45</v>
      </c>
      <c r="I137" s="363">
        <v>162</v>
      </c>
      <c r="J137" s="151">
        <f>F137+I137-C137</f>
        <v>227</v>
      </c>
      <c r="K137" s="95" t="e">
        <f>#REF!+#REF!-#REF!</f>
        <v>#REF!</v>
      </c>
      <c r="L137" s="96">
        <v>182</v>
      </c>
      <c r="M137" s="118">
        <f t="shared" si="79"/>
        <v>20</v>
      </c>
      <c r="N137" s="98">
        <f t="shared" si="80"/>
        <v>227</v>
      </c>
      <c r="O137" s="119">
        <f t="shared" si="81"/>
        <v>254</v>
      </c>
      <c r="P137" s="100">
        <f t="shared" si="82"/>
        <v>27</v>
      </c>
      <c r="Q137" s="487"/>
      <c r="T137" s="7"/>
    </row>
    <row r="138" spans="1:28" ht="25.5" customHeight="1" x14ac:dyDescent="0.25">
      <c r="A138" s="316">
        <v>133</v>
      </c>
      <c r="B138" s="389" t="s">
        <v>216</v>
      </c>
      <c r="C138" s="232"/>
      <c r="D138" s="91"/>
      <c r="E138" s="322">
        <f t="shared" si="77"/>
        <v>0</v>
      </c>
      <c r="F138" s="232"/>
      <c r="G138" s="259"/>
      <c r="H138" s="93">
        <f t="shared" si="78"/>
        <v>0</v>
      </c>
      <c r="I138" s="363"/>
      <c r="J138" s="151"/>
      <c r="K138" s="95"/>
      <c r="L138" s="96">
        <v>650</v>
      </c>
      <c r="M138" s="118">
        <f t="shared" si="79"/>
        <v>650</v>
      </c>
      <c r="N138" s="98">
        <f t="shared" si="80"/>
        <v>0</v>
      </c>
      <c r="O138" s="119">
        <f t="shared" si="81"/>
        <v>650</v>
      </c>
      <c r="P138" s="100">
        <f t="shared" si="82"/>
        <v>650</v>
      </c>
      <c r="Q138" s="485" t="s">
        <v>275</v>
      </c>
      <c r="T138" s="7"/>
    </row>
    <row r="139" spans="1:28" ht="15.95" customHeight="1" x14ac:dyDescent="0.25">
      <c r="A139" s="316">
        <v>134</v>
      </c>
      <c r="B139" s="389" t="s">
        <v>41</v>
      </c>
      <c r="C139" s="232"/>
      <c r="D139" s="91"/>
      <c r="E139" s="322">
        <f t="shared" si="77"/>
        <v>0</v>
      </c>
      <c r="F139" s="232">
        <v>210</v>
      </c>
      <c r="G139" s="259">
        <v>200</v>
      </c>
      <c r="H139" s="93">
        <f t="shared" si="78"/>
        <v>-10</v>
      </c>
      <c r="I139" s="363">
        <v>59</v>
      </c>
      <c r="J139" s="151">
        <f>F139+I139-C139</f>
        <v>269</v>
      </c>
      <c r="K139" s="95" t="e">
        <f>#REF!+#REF!-#REF!</f>
        <v>#REF!</v>
      </c>
      <c r="L139" s="96">
        <v>59</v>
      </c>
      <c r="M139" s="118">
        <f t="shared" si="79"/>
        <v>0</v>
      </c>
      <c r="N139" s="98">
        <f t="shared" si="80"/>
        <v>269</v>
      </c>
      <c r="O139" s="119">
        <f t="shared" si="81"/>
        <v>259</v>
      </c>
      <c r="P139" s="100">
        <f t="shared" si="82"/>
        <v>-10</v>
      </c>
      <c r="Q139" s="486"/>
      <c r="T139" s="7"/>
    </row>
    <row r="140" spans="1:28" ht="15.95" customHeight="1" thickBot="1" x14ac:dyDescent="0.3">
      <c r="A140" s="316">
        <v>135</v>
      </c>
      <c r="B140" s="389" t="s">
        <v>158</v>
      </c>
      <c r="C140" s="232">
        <v>342</v>
      </c>
      <c r="D140" s="91">
        <v>335</v>
      </c>
      <c r="E140" s="322">
        <f t="shared" si="77"/>
        <v>-7</v>
      </c>
      <c r="F140" s="232">
        <v>200</v>
      </c>
      <c r="G140" s="259">
        <v>320</v>
      </c>
      <c r="H140" s="93">
        <f t="shared" si="78"/>
        <v>120</v>
      </c>
      <c r="I140" s="363">
        <v>253</v>
      </c>
      <c r="J140" s="151"/>
      <c r="K140" s="95"/>
      <c r="L140" s="96">
        <v>253</v>
      </c>
      <c r="M140" s="118">
        <f t="shared" si="79"/>
        <v>0</v>
      </c>
      <c r="N140" s="98">
        <f t="shared" si="80"/>
        <v>111</v>
      </c>
      <c r="O140" s="119">
        <f t="shared" si="81"/>
        <v>238</v>
      </c>
      <c r="P140" s="100">
        <f t="shared" si="82"/>
        <v>127</v>
      </c>
      <c r="Q140" s="499" t="s">
        <v>246</v>
      </c>
      <c r="T140" s="7"/>
    </row>
    <row r="141" spans="1:28" s="310" customFormat="1" ht="15.95" customHeight="1" thickBot="1" x14ac:dyDescent="0.3">
      <c r="A141" s="316">
        <v>136</v>
      </c>
      <c r="B141" s="394" t="s">
        <v>42</v>
      </c>
      <c r="C141" s="258">
        <v>0</v>
      </c>
      <c r="D141" s="259">
        <v>0</v>
      </c>
      <c r="E141" s="328">
        <f t="shared" si="77"/>
        <v>0</v>
      </c>
      <c r="F141" s="258">
        <v>0</v>
      </c>
      <c r="G141" s="259">
        <v>0</v>
      </c>
      <c r="H141" s="261">
        <f t="shared" si="78"/>
        <v>0</v>
      </c>
      <c r="I141" s="366">
        <v>130</v>
      </c>
      <c r="J141" s="294">
        <f>F141+I141-C141</f>
        <v>130</v>
      </c>
      <c r="K141" s="263" t="e">
        <f>#REF!+#REF!-#REF!</f>
        <v>#REF!</v>
      </c>
      <c r="L141" s="264">
        <v>0</v>
      </c>
      <c r="M141" s="158">
        <f t="shared" si="79"/>
        <v>-130</v>
      </c>
      <c r="N141" s="265">
        <f t="shared" si="80"/>
        <v>130</v>
      </c>
      <c r="O141" s="266">
        <f t="shared" si="81"/>
        <v>0</v>
      </c>
      <c r="P141" s="267">
        <f t="shared" si="82"/>
        <v>-130</v>
      </c>
      <c r="Q141" s="500" t="s">
        <v>264</v>
      </c>
      <c r="R141" s="497"/>
      <c r="S141" s="497"/>
      <c r="T141" s="251"/>
      <c r="U141" s="309"/>
      <c r="V141" s="309"/>
      <c r="W141" s="309"/>
      <c r="X141" s="309"/>
      <c r="Y141" s="309"/>
      <c r="Z141" s="309"/>
      <c r="AA141" s="309"/>
      <c r="AB141" s="309"/>
    </row>
    <row r="142" spans="1:28" s="253" customFormat="1" ht="15.95" customHeight="1" x14ac:dyDescent="0.25">
      <c r="A142" s="316">
        <v>137</v>
      </c>
      <c r="B142" s="394" t="s">
        <v>43</v>
      </c>
      <c r="C142" s="258">
        <v>110</v>
      </c>
      <c r="D142" s="259">
        <v>0</v>
      </c>
      <c r="E142" s="328">
        <f t="shared" si="77"/>
        <v>-110</v>
      </c>
      <c r="F142" s="258">
        <v>0</v>
      </c>
      <c r="G142" s="259">
        <v>0</v>
      </c>
      <c r="H142" s="261">
        <f t="shared" si="78"/>
        <v>0</v>
      </c>
      <c r="I142" s="366">
        <v>-20</v>
      </c>
      <c r="J142" s="294">
        <f>F142+I142-C142</f>
        <v>-130</v>
      </c>
      <c r="K142" s="263" t="e">
        <f>#REF!+#REF!-#REF!</f>
        <v>#REF!</v>
      </c>
      <c r="L142" s="264">
        <v>0</v>
      </c>
      <c r="M142" s="158">
        <f t="shared" si="79"/>
        <v>20</v>
      </c>
      <c r="N142" s="265">
        <f t="shared" si="80"/>
        <v>-130</v>
      </c>
      <c r="O142" s="266">
        <f t="shared" si="81"/>
        <v>0</v>
      </c>
      <c r="P142" s="267">
        <f t="shared" si="82"/>
        <v>130</v>
      </c>
      <c r="Q142" s="492" t="s">
        <v>264</v>
      </c>
      <c r="R142" s="252"/>
      <c r="S142" s="252"/>
      <c r="T142" s="251"/>
      <c r="U142" s="252"/>
      <c r="V142" s="252"/>
      <c r="W142" s="252"/>
      <c r="X142" s="252"/>
      <c r="Y142" s="252"/>
      <c r="Z142" s="252"/>
      <c r="AA142" s="252"/>
      <c r="AB142" s="252"/>
    </row>
    <row r="143" spans="1:28" ht="15.95" customHeight="1" x14ac:dyDescent="0.25">
      <c r="A143" s="316">
        <v>138</v>
      </c>
      <c r="B143" s="389" t="s">
        <v>78</v>
      </c>
      <c r="C143" s="232">
        <v>51</v>
      </c>
      <c r="D143" s="91">
        <v>51</v>
      </c>
      <c r="E143" s="322">
        <f t="shared" si="77"/>
        <v>0</v>
      </c>
      <c r="F143" s="232">
        <v>0</v>
      </c>
      <c r="G143" s="91"/>
      <c r="H143" s="93">
        <f t="shared" si="78"/>
        <v>0</v>
      </c>
      <c r="I143" s="363">
        <v>103</v>
      </c>
      <c r="J143" s="151"/>
      <c r="K143" s="95"/>
      <c r="L143" s="96">
        <v>103</v>
      </c>
      <c r="M143" s="118">
        <f t="shared" si="79"/>
        <v>0</v>
      </c>
      <c r="N143" s="98">
        <f t="shared" si="80"/>
        <v>52</v>
      </c>
      <c r="O143" s="119">
        <f t="shared" si="81"/>
        <v>52</v>
      </c>
      <c r="P143" s="100">
        <f t="shared" si="82"/>
        <v>0</v>
      </c>
      <c r="Q143" s="485"/>
      <c r="T143" s="7"/>
    </row>
    <row r="144" spans="1:28" ht="15.95" customHeight="1" x14ac:dyDescent="0.25">
      <c r="A144" s="316">
        <v>139</v>
      </c>
      <c r="B144" s="389" t="s">
        <v>44</v>
      </c>
      <c r="C144" s="232"/>
      <c r="D144" s="91"/>
      <c r="E144" s="322">
        <f t="shared" si="77"/>
        <v>0</v>
      </c>
      <c r="F144" s="232"/>
      <c r="G144" s="91"/>
      <c r="H144" s="93">
        <f t="shared" si="78"/>
        <v>0</v>
      </c>
      <c r="I144" s="363">
        <v>42</v>
      </c>
      <c r="J144" s="151">
        <f>F144+I144-C144</f>
        <v>42</v>
      </c>
      <c r="K144" s="95" t="e">
        <f>#REF!+#REF!-#REF!</f>
        <v>#REF!</v>
      </c>
      <c r="L144" s="96">
        <v>42</v>
      </c>
      <c r="M144" s="118">
        <f t="shared" si="79"/>
        <v>0</v>
      </c>
      <c r="N144" s="98">
        <f t="shared" si="80"/>
        <v>42</v>
      </c>
      <c r="O144" s="119">
        <f t="shared" si="81"/>
        <v>42</v>
      </c>
      <c r="P144" s="100">
        <f t="shared" si="82"/>
        <v>0</v>
      </c>
      <c r="Q144" s="487"/>
      <c r="T144" s="7"/>
    </row>
    <row r="145" spans="1:28" ht="15.95" customHeight="1" x14ac:dyDescent="0.25">
      <c r="A145" s="316">
        <v>140</v>
      </c>
      <c r="B145" s="389" t="s">
        <v>45</v>
      </c>
      <c r="C145" s="232">
        <v>1415</v>
      </c>
      <c r="D145" s="91">
        <v>1415</v>
      </c>
      <c r="E145" s="322">
        <f t="shared" si="77"/>
        <v>0</v>
      </c>
      <c r="F145" s="232"/>
      <c r="G145" s="91"/>
      <c r="H145" s="93">
        <f t="shared" si="78"/>
        <v>0</v>
      </c>
      <c r="I145" s="363">
        <v>1603</v>
      </c>
      <c r="J145" s="151">
        <f>F145+I145-C145</f>
        <v>188</v>
      </c>
      <c r="K145" s="95" t="e">
        <f>#REF!+#REF!-#REF!</f>
        <v>#REF!</v>
      </c>
      <c r="L145" s="96">
        <v>1603</v>
      </c>
      <c r="M145" s="118">
        <f t="shared" si="79"/>
        <v>0</v>
      </c>
      <c r="N145" s="98">
        <f t="shared" si="80"/>
        <v>188</v>
      </c>
      <c r="O145" s="119">
        <f t="shared" si="81"/>
        <v>188</v>
      </c>
      <c r="P145" s="100">
        <f t="shared" si="82"/>
        <v>0</v>
      </c>
      <c r="Q145" s="485"/>
      <c r="T145" s="7"/>
    </row>
    <row r="146" spans="1:28" ht="15.95" customHeight="1" x14ac:dyDescent="0.25">
      <c r="A146" s="316">
        <v>141</v>
      </c>
      <c r="B146" s="389" t="s">
        <v>46</v>
      </c>
      <c r="C146" s="232">
        <v>193</v>
      </c>
      <c r="D146" s="91">
        <v>180</v>
      </c>
      <c r="E146" s="322">
        <f t="shared" si="77"/>
        <v>-13</v>
      </c>
      <c r="F146" s="232">
        <v>330</v>
      </c>
      <c r="G146" s="91">
        <v>330</v>
      </c>
      <c r="H146" s="93">
        <f t="shared" si="78"/>
        <v>0</v>
      </c>
      <c r="I146" s="363">
        <v>138</v>
      </c>
      <c r="J146" s="151">
        <f>F146+I146-C146</f>
        <v>275</v>
      </c>
      <c r="K146" s="95" t="e">
        <f>#REF!+#REF!-#REF!</f>
        <v>#REF!</v>
      </c>
      <c r="L146" s="96">
        <v>138</v>
      </c>
      <c r="M146" s="118">
        <f t="shared" si="79"/>
        <v>0</v>
      </c>
      <c r="N146" s="98">
        <f t="shared" si="80"/>
        <v>275</v>
      </c>
      <c r="O146" s="119">
        <f t="shared" si="81"/>
        <v>288</v>
      </c>
      <c r="P146" s="100">
        <f t="shared" si="82"/>
        <v>13</v>
      </c>
      <c r="Q146" s="487" t="s">
        <v>254</v>
      </c>
      <c r="T146" s="7"/>
    </row>
    <row r="147" spans="1:28" ht="15.95" customHeight="1" x14ac:dyDescent="0.25">
      <c r="A147" s="316">
        <v>142</v>
      </c>
      <c r="B147" s="389" t="s">
        <v>47</v>
      </c>
      <c r="C147" s="232">
        <v>361</v>
      </c>
      <c r="D147" s="91">
        <v>361</v>
      </c>
      <c r="E147" s="328">
        <f t="shared" si="77"/>
        <v>0</v>
      </c>
      <c r="F147" s="232">
        <v>572</v>
      </c>
      <c r="G147" s="91">
        <v>580</v>
      </c>
      <c r="H147" s="93">
        <f t="shared" si="78"/>
        <v>8</v>
      </c>
      <c r="I147" s="363">
        <v>17</v>
      </c>
      <c r="J147" s="151">
        <f>F147+I147-C147</f>
        <v>228</v>
      </c>
      <c r="K147" s="95" t="e">
        <f>#REF!+#REF!-#REF!</f>
        <v>#REF!</v>
      </c>
      <c r="L147" s="96">
        <v>23</v>
      </c>
      <c r="M147" s="118">
        <f t="shared" si="79"/>
        <v>6</v>
      </c>
      <c r="N147" s="98">
        <f t="shared" si="80"/>
        <v>228</v>
      </c>
      <c r="O147" s="119">
        <f t="shared" si="81"/>
        <v>242</v>
      </c>
      <c r="P147" s="100">
        <f t="shared" si="82"/>
        <v>14</v>
      </c>
      <c r="Q147" s="485" t="s">
        <v>247</v>
      </c>
      <c r="T147" s="7"/>
    </row>
    <row r="148" spans="1:28" ht="15.95" customHeight="1" x14ac:dyDescent="0.25">
      <c r="A148" s="316">
        <v>143</v>
      </c>
      <c r="B148" s="389" t="s">
        <v>72</v>
      </c>
      <c r="C148" s="232">
        <v>1608</v>
      </c>
      <c r="D148" s="91">
        <v>1815</v>
      </c>
      <c r="E148" s="322">
        <f t="shared" si="77"/>
        <v>207</v>
      </c>
      <c r="F148" s="232">
        <v>1650</v>
      </c>
      <c r="G148" s="91">
        <v>1850</v>
      </c>
      <c r="H148" s="93">
        <f t="shared" si="78"/>
        <v>200</v>
      </c>
      <c r="I148" s="363">
        <v>252</v>
      </c>
      <c r="J148" s="151">
        <f>F148+I148-C148</f>
        <v>294</v>
      </c>
      <c r="K148" s="95" t="e">
        <f>#REF!+#REF!-#REF!</f>
        <v>#REF!</v>
      </c>
      <c r="L148" s="96">
        <v>259</v>
      </c>
      <c r="M148" s="118">
        <f t="shared" si="79"/>
        <v>7</v>
      </c>
      <c r="N148" s="98">
        <f t="shared" si="80"/>
        <v>294</v>
      </c>
      <c r="O148" s="119">
        <f t="shared" si="81"/>
        <v>294</v>
      </c>
      <c r="P148" s="100">
        <f t="shared" si="82"/>
        <v>0</v>
      </c>
      <c r="Q148" s="485" t="s">
        <v>248</v>
      </c>
      <c r="T148" s="7"/>
    </row>
    <row r="149" spans="1:28" ht="15.95" customHeight="1" x14ac:dyDescent="0.25">
      <c r="A149" s="316">
        <v>144</v>
      </c>
      <c r="B149" s="389" t="s">
        <v>135</v>
      </c>
      <c r="C149" s="232">
        <v>51</v>
      </c>
      <c r="D149" s="91">
        <v>51</v>
      </c>
      <c r="E149" s="322">
        <f t="shared" si="77"/>
        <v>0</v>
      </c>
      <c r="F149" s="232"/>
      <c r="G149" s="91"/>
      <c r="H149" s="93">
        <f t="shared" si="78"/>
        <v>0</v>
      </c>
      <c r="I149" s="363">
        <v>51</v>
      </c>
      <c r="J149" s="151"/>
      <c r="K149" s="95"/>
      <c r="L149" s="96">
        <v>51</v>
      </c>
      <c r="M149" s="118">
        <f t="shared" si="79"/>
        <v>0</v>
      </c>
      <c r="N149" s="98">
        <f t="shared" si="80"/>
        <v>0</v>
      </c>
      <c r="O149" s="119">
        <f t="shared" si="81"/>
        <v>0</v>
      </c>
      <c r="P149" s="100">
        <f t="shared" si="82"/>
        <v>0</v>
      </c>
      <c r="Q149" s="485"/>
      <c r="T149" s="7"/>
    </row>
    <row r="150" spans="1:28" ht="15.95" customHeight="1" thickBot="1" x14ac:dyDescent="0.3">
      <c r="A150" s="316">
        <v>145</v>
      </c>
      <c r="B150" s="389" t="s">
        <v>73</v>
      </c>
      <c r="C150" s="232">
        <v>177</v>
      </c>
      <c r="D150" s="91">
        <v>157</v>
      </c>
      <c r="E150" s="322">
        <f t="shared" si="77"/>
        <v>-20</v>
      </c>
      <c r="F150" s="232">
        <v>325</v>
      </c>
      <c r="G150" s="91">
        <v>345</v>
      </c>
      <c r="H150" s="93">
        <f t="shared" si="78"/>
        <v>20</v>
      </c>
      <c r="I150" s="363">
        <v>44</v>
      </c>
      <c r="J150" s="151">
        <f>F150+I150-C150</f>
        <v>192</v>
      </c>
      <c r="K150" s="95" t="e">
        <f>#REF!+#REF!-#REF!</f>
        <v>#REF!</v>
      </c>
      <c r="L150" s="96">
        <v>51</v>
      </c>
      <c r="M150" s="118">
        <f t="shared" si="79"/>
        <v>7</v>
      </c>
      <c r="N150" s="98">
        <f t="shared" si="80"/>
        <v>192</v>
      </c>
      <c r="O150" s="119">
        <f t="shared" si="81"/>
        <v>239</v>
      </c>
      <c r="P150" s="100">
        <f t="shared" si="82"/>
        <v>47</v>
      </c>
      <c r="Q150" s="501" t="s">
        <v>249</v>
      </c>
      <c r="T150" s="7"/>
    </row>
    <row r="151" spans="1:28" s="441" customFormat="1" ht="15.95" customHeight="1" thickBot="1" x14ac:dyDescent="0.3">
      <c r="A151" s="316">
        <v>146</v>
      </c>
      <c r="B151" s="458" t="s">
        <v>167</v>
      </c>
      <c r="C151" s="444">
        <v>5250</v>
      </c>
      <c r="D151" s="456">
        <v>5550</v>
      </c>
      <c r="E151" s="462">
        <f t="shared" si="77"/>
        <v>300</v>
      </c>
      <c r="F151" s="444">
        <v>2150</v>
      </c>
      <c r="G151" s="456">
        <v>2000</v>
      </c>
      <c r="H151" s="452">
        <f t="shared" si="78"/>
        <v>-150</v>
      </c>
      <c r="I151" s="446">
        <v>6897</v>
      </c>
      <c r="J151" s="427">
        <f>F151+I151-C151</f>
        <v>3797</v>
      </c>
      <c r="K151" s="428" t="e">
        <f>#REF!+#REF!-#REF!</f>
        <v>#REF!</v>
      </c>
      <c r="L151" s="455">
        <v>7422</v>
      </c>
      <c r="M151" s="453">
        <f t="shared" si="79"/>
        <v>525</v>
      </c>
      <c r="N151" s="449">
        <f t="shared" si="80"/>
        <v>3797</v>
      </c>
      <c r="O151" s="454">
        <f t="shared" si="81"/>
        <v>3872</v>
      </c>
      <c r="P151" s="430">
        <f t="shared" si="82"/>
        <v>75</v>
      </c>
      <c r="Q151" s="500" t="s">
        <v>250</v>
      </c>
      <c r="R151" s="498"/>
      <c r="S151" s="498"/>
      <c r="T151" s="433"/>
      <c r="U151" s="440"/>
      <c r="V151" s="440"/>
      <c r="W151" s="440"/>
      <c r="X151" s="440"/>
      <c r="Y151" s="440"/>
      <c r="Z151" s="440"/>
      <c r="AA151" s="440"/>
      <c r="AB151" s="440"/>
    </row>
    <row r="152" spans="1:28" s="18" customFormat="1" ht="15.95" customHeight="1" thickBot="1" x14ac:dyDescent="0.3">
      <c r="A152" s="316">
        <v>147</v>
      </c>
      <c r="B152" s="389" t="s">
        <v>168</v>
      </c>
      <c r="C152" s="232">
        <v>0</v>
      </c>
      <c r="D152" s="91"/>
      <c r="E152" s="328">
        <f t="shared" si="77"/>
        <v>0</v>
      </c>
      <c r="F152" s="232"/>
      <c r="G152" s="91"/>
      <c r="H152" s="93">
        <f t="shared" si="78"/>
        <v>0</v>
      </c>
      <c r="I152" s="363">
        <v>0</v>
      </c>
      <c r="J152" s="151"/>
      <c r="K152" s="95"/>
      <c r="L152" s="96">
        <v>0</v>
      </c>
      <c r="M152" s="118">
        <f t="shared" si="79"/>
        <v>0</v>
      </c>
      <c r="N152" s="98">
        <f t="shared" si="80"/>
        <v>0</v>
      </c>
      <c r="O152" s="119">
        <f t="shared" si="81"/>
        <v>0</v>
      </c>
      <c r="P152" s="100">
        <f t="shared" si="82"/>
        <v>0</v>
      </c>
      <c r="Q152" s="500"/>
      <c r="R152" s="295"/>
      <c r="S152" s="295"/>
      <c r="T152" s="7"/>
      <c r="U152" s="295"/>
      <c r="V152" s="295"/>
      <c r="W152" s="295"/>
      <c r="X152" s="295"/>
      <c r="Y152" s="295"/>
      <c r="Z152" s="295"/>
      <c r="AA152" s="295"/>
      <c r="AB152" s="295"/>
    </row>
    <row r="153" spans="1:28" s="18" customFormat="1" ht="15.95" customHeight="1" x14ac:dyDescent="0.25">
      <c r="A153" s="316">
        <v>148</v>
      </c>
      <c r="B153" s="389" t="s">
        <v>169</v>
      </c>
      <c r="C153" s="232">
        <v>758</v>
      </c>
      <c r="D153" s="91">
        <v>550</v>
      </c>
      <c r="E153" s="328">
        <f t="shared" si="77"/>
        <v>-208</v>
      </c>
      <c r="F153" s="232">
        <v>550</v>
      </c>
      <c r="G153" s="91">
        <v>550</v>
      </c>
      <c r="H153" s="93">
        <f t="shared" si="78"/>
        <v>0</v>
      </c>
      <c r="I153" s="363">
        <v>397</v>
      </c>
      <c r="J153" s="151"/>
      <c r="K153" s="95"/>
      <c r="L153" s="96">
        <v>274</v>
      </c>
      <c r="M153" s="118">
        <f t="shared" si="79"/>
        <v>-123</v>
      </c>
      <c r="N153" s="98">
        <f t="shared" si="80"/>
        <v>189</v>
      </c>
      <c r="O153" s="119">
        <f t="shared" si="81"/>
        <v>274</v>
      </c>
      <c r="P153" s="100">
        <f t="shared" si="82"/>
        <v>85</v>
      </c>
      <c r="Q153" s="492" t="s">
        <v>255</v>
      </c>
      <c r="R153" s="295"/>
      <c r="S153" s="295"/>
      <c r="T153" s="7"/>
      <c r="U153" s="295"/>
      <c r="V153" s="295"/>
      <c r="W153" s="295"/>
      <c r="X153" s="295"/>
      <c r="Y153" s="295"/>
      <c r="Z153" s="295"/>
      <c r="AA153" s="295"/>
      <c r="AB153" s="295"/>
    </row>
    <row r="154" spans="1:28" s="19" customFormat="1" ht="15.95" customHeight="1" x14ac:dyDescent="0.25">
      <c r="A154" s="316">
        <v>149</v>
      </c>
      <c r="B154" s="389" t="s">
        <v>124</v>
      </c>
      <c r="C154" s="232">
        <v>0</v>
      </c>
      <c r="D154" s="91"/>
      <c r="E154" s="322">
        <f t="shared" si="77"/>
        <v>0</v>
      </c>
      <c r="F154" s="232"/>
      <c r="G154" s="91"/>
      <c r="H154" s="93">
        <f t="shared" si="78"/>
        <v>0</v>
      </c>
      <c r="I154" s="363">
        <v>0</v>
      </c>
      <c r="J154" s="151">
        <f>F154+I154-C154</f>
        <v>0</v>
      </c>
      <c r="K154" s="95"/>
      <c r="L154" s="96">
        <v>0</v>
      </c>
      <c r="M154" s="118">
        <f t="shared" si="79"/>
        <v>0</v>
      </c>
      <c r="N154" s="98">
        <f t="shared" si="80"/>
        <v>0</v>
      </c>
      <c r="O154" s="119">
        <f t="shared" si="81"/>
        <v>0</v>
      </c>
      <c r="P154" s="100">
        <f t="shared" si="82"/>
        <v>0</v>
      </c>
      <c r="Q154" s="493"/>
      <c r="R154"/>
      <c r="S154"/>
      <c r="T154" s="7"/>
      <c r="U154"/>
      <c r="V154"/>
      <c r="W154"/>
      <c r="X154"/>
      <c r="Y154"/>
      <c r="Z154"/>
      <c r="AA154"/>
      <c r="AB154"/>
    </row>
    <row r="155" spans="1:28" s="442" customFormat="1" ht="15.95" customHeight="1" x14ac:dyDescent="0.25">
      <c r="A155" s="316">
        <v>150</v>
      </c>
      <c r="B155" s="458" t="s">
        <v>48</v>
      </c>
      <c r="C155" s="444">
        <v>33</v>
      </c>
      <c r="D155" s="456">
        <v>0</v>
      </c>
      <c r="E155" s="451">
        <f t="shared" si="77"/>
        <v>-33</v>
      </c>
      <c r="F155" s="424"/>
      <c r="G155" s="425"/>
      <c r="H155" s="452">
        <f t="shared" si="78"/>
        <v>0</v>
      </c>
      <c r="I155" s="446">
        <v>33</v>
      </c>
      <c r="J155" s="427">
        <f>F155+I155-C155</f>
        <v>0</v>
      </c>
      <c r="K155" s="428" t="e">
        <f>#REF!+#REF!-#REF!</f>
        <v>#REF!</v>
      </c>
      <c r="L155" s="455">
        <v>0</v>
      </c>
      <c r="M155" s="453">
        <f t="shared" si="79"/>
        <v>-33</v>
      </c>
      <c r="N155" s="449">
        <f t="shared" si="80"/>
        <v>0</v>
      </c>
      <c r="O155" s="454">
        <f t="shared" si="81"/>
        <v>0</v>
      </c>
      <c r="P155" s="430">
        <f t="shared" si="82"/>
        <v>0</v>
      </c>
      <c r="Q155" s="487"/>
      <c r="R155" s="431"/>
      <c r="S155" s="431"/>
      <c r="T155" s="433"/>
      <c r="U155" s="431"/>
      <c r="V155" s="431"/>
      <c r="W155" s="431"/>
      <c r="X155" s="431"/>
      <c r="Y155" s="431"/>
      <c r="Z155" s="431"/>
      <c r="AA155" s="431"/>
      <c r="AB155" s="431"/>
    </row>
    <row r="156" spans="1:28" ht="17.25" customHeight="1" x14ac:dyDescent="0.25">
      <c r="A156" s="316">
        <v>151</v>
      </c>
      <c r="B156" s="389" t="s">
        <v>214</v>
      </c>
      <c r="C156" s="232">
        <v>3387</v>
      </c>
      <c r="D156" s="91">
        <v>3557</v>
      </c>
      <c r="E156" s="322">
        <f>D156-C156</f>
        <v>170</v>
      </c>
      <c r="F156" s="232">
        <v>5203</v>
      </c>
      <c r="G156" s="91">
        <v>5273</v>
      </c>
      <c r="H156" s="93">
        <f t="shared" si="78"/>
        <v>70</v>
      </c>
      <c r="I156" s="363">
        <v>741</v>
      </c>
      <c r="J156" s="151"/>
      <c r="K156" s="95"/>
      <c r="L156" s="96">
        <v>741</v>
      </c>
      <c r="M156" s="118">
        <f t="shared" si="79"/>
        <v>0</v>
      </c>
      <c r="N156" s="98">
        <f t="shared" si="80"/>
        <v>2557</v>
      </c>
      <c r="O156" s="119">
        <f t="shared" si="81"/>
        <v>2457</v>
      </c>
      <c r="P156" s="100">
        <f t="shared" si="82"/>
        <v>-100</v>
      </c>
      <c r="Q156" s="485" t="s">
        <v>246</v>
      </c>
      <c r="T156" s="7"/>
    </row>
    <row r="157" spans="1:28" ht="17.25" customHeight="1" x14ac:dyDescent="0.25">
      <c r="A157" s="316">
        <v>152</v>
      </c>
      <c r="B157" s="389" t="s">
        <v>215</v>
      </c>
      <c r="C157" s="232">
        <v>1880</v>
      </c>
      <c r="D157" s="91">
        <v>2180</v>
      </c>
      <c r="E157" s="322">
        <f>D157-C157</f>
        <v>300</v>
      </c>
      <c r="F157" s="232">
        <v>990</v>
      </c>
      <c r="G157" s="91">
        <v>1028</v>
      </c>
      <c r="H157" s="93">
        <f t="shared" si="78"/>
        <v>38</v>
      </c>
      <c r="I157" s="363">
        <v>2250</v>
      </c>
      <c r="J157" s="151"/>
      <c r="K157" s="95"/>
      <c r="L157" s="96">
        <v>2650</v>
      </c>
      <c r="M157" s="118">
        <f t="shared" si="79"/>
        <v>400</v>
      </c>
      <c r="N157" s="98">
        <f t="shared" si="80"/>
        <v>1360</v>
      </c>
      <c r="O157" s="119">
        <f t="shared" si="81"/>
        <v>1498</v>
      </c>
      <c r="P157" s="100">
        <f t="shared" si="82"/>
        <v>138</v>
      </c>
      <c r="Q157" s="485"/>
      <c r="T157" s="7"/>
    </row>
    <row r="158" spans="1:28" ht="19.5" customHeight="1" x14ac:dyDescent="0.25">
      <c r="A158" s="316">
        <v>153</v>
      </c>
      <c r="B158" s="389" t="s">
        <v>200</v>
      </c>
      <c r="C158" s="232">
        <v>296</v>
      </c>
      <c r="D158" s="91">
        <v>0</v>
      </c>
      <c r="E158" s="322">
        <f t="shared" si="77"/>
        <v>-296</v>
      </c>
      <c r="F158" s="232"/>
      <c r="G158" s="91"/>
      <c r="H158" s="93">
        <f t="shared" si="78"/>
        <v>0</v>
      </c>
      <c r="I158" s="363"/>
      <c r="J158" s="151"/>
      <c r="K158" s="95"/>
      <c r="L158" s="96">
        <v>0</v>
      </c>
      <c r="M158" s="118">
        <f t="shared" si="79"/>
        <v>0</v>
      </c>
      <c r="N158" s="98">
        <f t="shared" si="80"/>
        <v>-296</v>
      </c>
      <c r="O158" s="119">
        <f t="shared" si="81"/>
        <v>0</v>
      </c>
      <c r="P158" s="100">
        <f t="shared" si="82"/>
        <v>296</v>
      </c>
      <c r="Q158" s="410"/>
      <c r="T158" s="7"/>
    </row>
    <row r="159" spans="1:28" ht="20.25" customHeight="1" thickBot="1" x14ac:dyDescent="0.3">
      <c r="A159" s="316">
        <v>154</v>
      </c>
      <c r="B159" s="389" t="s">
        <v>162</v>
      </c>
      <c r="C159" s="232">
        <v>125</v>
      </c>
      <c r="D159" s="91">
        <v>125</v>
      </c>
      <c r="E159" s="322">
        <f t="shared" si="77"/>
        <v>0</v>
      </c>
      <c r="F159" s="232">
        <v>239</v>
      </c>
      <c r="G159" s="91">
        <v>200</v>
      </c>
      <c r="H159" s="93">
        <f t="shared" si="78"/>
        <v>-39</v>
      </c>
      <c r="I159" s="363">
        <v>106</v>
      </c>
      <c r="J159" s="151"/>
      <c r="K159" s="95"/>
      <c r="L159" s="96">
        <v>145</v>
      </c>
      <c r="M159" s="118">
        <f t="shared" si="79"/>
        <v>39</v>
      </c>
      <c r="N159" s="98">
        <f t="shared" si="80"/>
        <v>220</v>
      </c>
      <c r="O159" s="119">
        <f t="shared" si="81"/>
        <v>220</v>
      </c>
      <c r="P159" s="100">
        <f t="shared" si="82"/>
        <v>0</v>
      </c>
      <c r="Q159" s="410"/>
      <c r="T159" s="7"/>
    </row>
    <row r="160" spans="1:28" s="40" customFormat="1" ht="20.25" customHeight="1" thickBot="1" x14ac:dyDescent="0.3">
      <c r="A160" s="316">
        <v>155</v>
      </c>
      <c r="B160" s="391" t="s">
        <v>49</v>
      </c>
      <c r="C160" s="111">
        <f t="shared" ref="C160:P160" si="83">SUM(C127:C159)</f>
        <v>18941</v>
      </c>
      <c r="D160" s="112">
        <f t="shared" si="83"/>
        <v>18604</v>
      </c>
      <c r="E160" s="331">
        <f t="shared" si="83"/>
        <v>-337</v>
      </c>
      <c r="F160" s="111">
        <f t="shared" si="83"/>
        <v>13912</v>
      </c>
      <c r="G160" s="112">
        <f t="shared" si="83"/>
        <v>15224</v>
      </c>
      <c r="H160" s="152">
        <f t="shared" si="83"/>
        <v>1312</v>
      </c>
      <c r="I160" s="111">
        <f t="shared" si="83"/>
        <v>16269</v>
      </c>
      <c r="J160" s="111">
        <f t="shared" si="83"/>
        <v>6667</v>
      </c>
      <c r="K160" s="111" t="e">
        <f t="shared" si="83"/>
        <v>#REF!</v>
      </c>
      <c r="L160" s="112">
        <f t="shared" si="83"/>
        <v>16317</v>
      </c>
      <c r="M160" s="152">
        <f t="shared" si="83"/>
        <v>48</v>
      </c>
      <c r="N160" s="111">
        <f t="shared" si="83"/>
        <v>11240</v>
      </c>
      <c r="O160" s="112">
        <f t="shared" si="83"/>
        <v>12937</v>
      </c>
      <c r="P160" s="113">
        <f t="shared" si="83"/>
        <v>1697</v>
      </c>
      <c r="Q160" s="471"/>
      <c r="R160" s="38"/>
      <c r="S160" s="38"/>
      <c r="T160" s="38"/>
      <c r="U160" s="38"/>
      <c r="V160" s="38"/>
      <c r="W160" s="39"/>
      <c r="X160" s="39"/>
      <c r="Y160" s="39"/>
      <c r="Z160" s="39"/>
      <c r="AA160" s="39"/>
      <c r="AB160" s="39"/>
    </row>
    <row r="161" spans="1:28" s="40" customFormat="1" ht="15.95" customHeight="1" x14ac:dyDescent="0.25">
      <c r="A161" s="316">
        <v>156</v>
      </c>
      <c r="B161" s="400" t="s">
        <v>106</v>
      </c>
      <c r="C161" s="169"/>
      <c r="D161" s="167"/>
      <c r="E161" s="333"/>
      <c r="F161" s="169"/>
      <c r="G161" s="167"/>
      <c r="H161" s="168"/>
      <c r="I161" s="169"/>
      <c r="J161" s="170"/>
      <c r="K161" s="170"/>
      <c r="L161" s="167"/>
      <c r="M161" s="168"/>
      <c r="N161" s="169"/>
      <c r="O161" s="167"/>
      <c r="P161" s="374"/>
      <c r="Q161" s="477"/>
      <c r="R161" s="38"/>
      <c r="S161" s="38"/>
      <c r="T161" s="38"/>
      <c r="U161" s="38"/>
      <c r="V161" s="38"/>
      <c r="W161" s="39"/>
      <c r="X161" s="39"/>
      <c r="Y161" s="39"/>
      <c r="Z161" s="39"/>
      <c r="AA161" s="39"/>
      <c r="AB161" s="39"/>
    </row>
    <row r="162" spans="1:28" s="253" customFormat="1" ht="15.95" customHeight="1" thickBot="1" x14ac:dyDescent="0.3">
      <c r="A162" s="316">
        <v>157</v>
      </c>
      <c r="B162" s="394" t="s">
        <v>74</v>
      </c>
      <c r="C162" s="279">
        <v>60</v>
      </c>
      <c r="D162" s="259">
        <v>39</v>
      </c>
      <c r="E162" s="328">
        <f>D162-C162</f>
        <v>-21</v>
      </c>
      <c r="F162" s="258">
        <v>210</v>
      </c>
      <c r="G162" s="259">
        <v>210</v>
      </c>
      <c r="H162" s="261">
        <f>G162-F162</f>
        <v>0</v>
      </c>
      <c r="I162" s="366">
        <v>75</v>
      </c>
      <c r="J162" s="294"/>
      <c r="K162" s="263"/>
      <c r="L162" s="264">
        <v>75</v>
      </c>
      <c r="M162" s="158">
        <f>L162-I162</f>
        <v>0</v>
      </c>
      <c r="N162" s="265">
        <f>I162+F162-C162</f>
        <v>225</v>
      </c>
      <c r="O162" s="266">
        <f>L162+G162-D162</f>
        <v>246</v>
      </c>
      <c r="P162" s="267">
        <f>O162-N162</f>
        <v>21</v>
      </c>
      <c r="Q162" s="416" t="s">
        <v>251</v>
      </c>
      <c r="R162" s="252"/>
      <c r="S162" s="252"/>
      <c r="T162" s="251"/>
      <c r="U162" s="252"/>
      <c r="V162" s="252"/>
      <c r="W162" s="252"/>
      <c r="X162" s="252"/>
      <c r="Y162" s="252"/>
      <c r="Z162" s="252"/>
      <c r="AA162" s="252"/>
      <c r="AB162" s="252"/>
    </row>
    <row r="163" spans="1:28" ht="15.95" customHeight="1" thickBot="1" x14ac:dyDescent="0.3">
      <c r="A163" s="316">
        <v>158</v>
      </c>
      <c r="B163" s="401" t="s">
        <v>107</v>
      </c>
      <c r="C163" s="174">
        <f t="shared" ref="C163:P163" si="84">SUM(C162:C162)</f>
        <v>60</v>
      </c>
      <c r="D163" s="172">
        <f t="shared" si="84"/>
        <v>39</v>
      </c>
      <c r="E163" s="334">
        <f t="shared" si="84"/>
        <v>-21</v>
      </c>
      <c r="F163" s="174">
        <f t="shared" si="84"/>
        <v>210</v>
      </c>
      <c r="G163" s="172">
        <f t="shared" si="84"/>
        <v>210</v>
      </c>
      <c r="H163" s="173">
        <f t="shared" si="84"/>
        <v>0</v>
      </c>
      <c r="I163" s="174">
        <f t="shared" si="84"/>
        <v>75</v>
      </c>
      <c r="J163" s="175">
        <f t="shared" si="84"/>
        <v>0</v>
      </c>
      <c r="K163" s="175">
        <f t="shared" si="84"/>
        <v>0</v>
      </c>
      <c r="L163" s="172">
        <f t="shared" si="84"/>
        <v>75</v>
      </c>
      <c r="M163" s="173">
        <f t="shared" si="84"/>
        <v>0</v>
      </c>
      <c r="N163" s="174">
        <f t="shared" si="84"/>
        <v>225</v>
      </c>
      <c r="O163" s="172">
        <f t="shared" si="84"/>
        <v>246</v>
      </c>
      <c r="P163" s="375">
        <f t="shared" si="84"/>
        <v>21</v>
      </c>
      <c r="Q163" s="407"/>
      <c r="R163" s="6"/>
      <c r="T163" s="7"/>
    </row>
    <row r="164" spans="1:28" s="40" customFormat="1" ht="15.95" customHeight="1" thickBot="1" x14ac:dyDescent="0.3">
      <c r="A164" s="316">
        <v>159</v>
      </c>
      <c r="B164" s="391" t="s">
        <v>84</v>
      </c>
      <c r="C164" s="111">
        <f t="shared" ref="C164:P164" si="85">C160+C119+C112+C102+C163+C122+C125</f>
        <v>57991</v>
      </c>
      <c r="D164" s="108">
        <f t="shared" si="85"/>
        <v>56532</v>
      </c>
      <c r="E164" s="335">
        <f t="shared" si="85"/>
        <v>-1459</v>
      </c>
      <c r="F164" s="111">
        <f t="shared" si="85"/>
        <v>44431</v>
      </c>
      <c r="G164" s="108">
        <f t="shared" si="85"/>
        <v>44660</v>
      </c>
      <c r="H164" s="177">
        <f t="shared" si="85"/>
        <v>229</v>
      </c>
      <c r="I164" s="111">
        <f t="shared" si="85"/>
        <v>37936</v>
      </c>
      <c r="J164" s="108">
        <f t="shared" si="85"/>
        <v>12794</v>
      </c>
      <c r="K164" s="108" t="e">
        <f t="shared" si="85"/>
        <v>#REF!</v>
      </c>
      <c r="L164" s="108">
        <f t="shared" si="85"/>
        <v>37539</v>
      </c>
      <c r="M164" s="177">
        <f t="shared" si="85"/>
        <v>-397</v>
      </c>
      <c r="N164" s="111">
        <f t="shared" si="85"/>
        <v>24376</v>
      </c>
      <c r="O164" s="108">
        <f t="shared" si="85"/>
        <v>25667</v>
      </c>
      <c r="P164" s="376">
        <f t="shared" si="85"/>
        <v>1291</v>
      </c>
      <c r="Q164" s="472"/>
      <c r="R164" s="38"/>
      <c r="S164" s="38"/>
      <c r="T164" s="38"/>
      <c r="U164" s="38"/>
      <c r="V164" s="38"/>
      <c r="W164" s="39"/>
      <c r="X164" s="39"/>
      <c r="Y164" s="39"/>
      <c r="Z164" s="39"/>
      <c r="AA164" s="39"/>
      <c r="AB164" s="39"/>
    </row>
    <row r="165" spans="1:28" s="10" customFormat="1" ht="15.95" customHeight="1" x14ac:dyDescent="0.25">
      <c r="A165" s="316">
        <v>160</v>
      </c>
      <c r="B165" s="388" t="s">
        <v>50</v>
      </c>
      <c r="C165" s="231"/>
      <c r="D165" s="83"/>
      <c r="E165" s="321"/>
      <c r="F165" s="353"/>
      <c r="G165" s="83"/>
      <c r="H165" s="84"/>
      <c r="I165" s="244"/>
      <c r="J165" s="114"/>
      <c r="K165" s="86"/>
      <c r="L165" s="87"/>
      <c r="M165" s="88"/>
      <c r="N165" s="244"/>
      <c r="O165" s="178"/>
      <c r="P165" s="179"/>
      <c r="Q165" s="408"/>
      <c r="R165" s="6"/>
      <c r="S165" s="6"/>
      <c r="T165" s="7"/>
      <c r="U165" s="6"/>
      <c r="V165" s="6"/>
      <c r="W165"/>
      <c r="X165"/>
      <c r="Y165"/>
      <c r="Z165"/>
      <c r="AA165"/>
      <c r="AB165"/>
    </row>
    <row r="166" spans="1:28" s="10" customFormat="1" ht="15.95" customHeight="1" x14ac:dyDescent="0.25">
      <c r="A166" s="316">
        <v>161</v>
      </c>
      <c r="B166" s="397" t="s">
        <v>176</v>
      </c>
      <c r="C166" s="231">
        <v>2107</v>
      </c>
      <c r="D166" s="83">
        <v>2107</v>
      </c>
      <c r="E166" s="324">
        <f t="shared" ref="E166:E168" si="86">D166-C166</f>
        <v>0</v>
      </c>
      <c r="F166" s="238"/>
      <c r="G166" s="83"/>
      <c r="H166" s="122">
        <f t="shared" ref="H166:H168" si="87">G166-F166</f>
        <v>0</v>
      </c>
      <c r="I166" s="367">
        <v>7886</v>
      </c>
      <c r="J166" s="114"/>
      <c r="K166" s="86"/>
      <c r="L166" s="87">
        <v>7886</v>
      </c>
      <c r="M166" s="126">
        <f t="shared" ref="M166:M168" si="88">L166-I166</f>
        <v>0</v>
      </c>
      <c r="N166" s="245">
        <f t="shared" ref="N166:N168" si="89">I166+F166-C166</f>
        <v>5779</v>
      </c>
      <c r="O166" s="127">
        <f t="shared" ref="O166:O168" si="90">L166+G166-D166</f>
        <v>5779</v>
      </c>
      <c r="P166" s="128">
        <f>O166-N166</f>
        <v>0</v>
      </c>
      <c r="Q166" s="408"/>
      <c r="R166" s="6"/>
      <c r="S166" s="6"/>
      <c r="T166" s="7"/>
      <c r="U166" s="6"/>
      <c r="V166" s="6"/>
      <c r="W166"/>
      <c r="X166"/>
      <c r="Y166"/>
      <c r="Z166"/>
      <c r="AA166"/>
      <c r="AB166"/>
    </row>
    <row r="167" spans="1:28" s="10" customFormat="1" ht="15.95" customHeight="1" x14ac:dyDescent="0.25">
      <c r="A167" s="316">
        <v>162</v>
      </c>
      <c r="B167" s="397" t="s">
        <v>236</v>
      </c>
      <c r="C167" s="231"/>
      <c r="D167" s="83"/>
      <c r="E167" s="324">
        <f t="shared" si="86"/>
        <v>0</v>
      </c>
      <c r="F167" s="238"/>
      <c r="G167" s="83"/>
      <c r="H167" s="122">
        <f t="shared" si="87"/>
        <v>0</v>
      </c>
      <c r="I167" s="367"/>
      <c r="J167" s="114"/>
      <c r="K167" s="86"/>
      <c r="L167" s="87">
        <v>150</v>
      </c>
      <c r="M167" s="126">
        <f t="shared" si="88"/>
        <v>150</v>
      </c>
      <c r="N167" s="245">
        <f t="shared" si="89"/>
        <v>0</v>
      </c>
      <c r="O167" s="127">
        <f t="shared" si="90"/>
        <v>150</v>
      </c>
      <c r="P167" s="128">
        <f>O167-N167</f>
        <v>150</v>
      </c>
      <c r="Q167" s="408" t="s">
        <v>256</v>
      </c>
      <c r="R167" s="6"/>
      <c r="S167" s="6"/>
      <c r="T167" s="7"/>
      <c r="U167" s="6"/>
      <c r="V167" s="6"/>
      <c r="W167"/>
      <c r="X167"/>
      <c r="Y167"/>
      <c r="Z167"/>
      <c r="AA167"/>
      <c r="AB167"/>
    </row>
    <row r="168" spans="1:28" s="10" customFormat="1" ht="15.95" customHeight="1" thickBot="1" x14ac:dyDescent="0.3">
      <c r="A168" s="316">
        <v>163</v>
      </c>
      <c r="B168" s="397" t="s">
        <v>204</v>
      </c>
      <c r="C168" s="231">
        <v>0</v>
      </c>
      <c r="D168" s="83"/>
      <c r="E168" s="324">
        <f t="shared" si="86"/>
        <v>0</v>
      </c>
      <c r="F168" s="238">
        <v>0</v>
      </c>
      <c r="G168" s="83"/>
      <c r="H168" s="122">
        <f t="shared" si="87"/>
        <v>0</v>
      </c>
      <c r="I168" s="367">
        <v>200</v>
      </c>
      <c r="J168" s="114"/>
      <c r="K168" s="86"/>
      <c r="L168" s="87">
        <v>200</v>
      </c>
      <c r="M168" s="126">
        <f t="shared" si="88"/>
        <v>0</v>
      </c>
      <c r="N168" s="245">
        <f t="shared" si="89"/>
        <v>200</v>
      </c>
      <c r="O168" s="127">
        <f t="shared" si="90"/>
        <v>200</v>
      </c>
      <c r="P168" s="128">
        <f>O168-N168</f>
        <v>0</v>
      </c>
      <c r="Q168" s="408"/>
      <c r="R168" s="6"/>
      <c r="S168" s="6"/>
      <c r="T168" s="7"/>
      <c r="U168" s="6"/>
      <c r="V168" s="6"/>
      <c r="W168"/>
      <c r="X168"/>
      <c r="Y168"/>
      <c r="Z168"/>
      <c r="AA168"/>
      <c r="AB168"/>
    </row>
    <row r="169" spans="1:28" s="40" customFormat="1" ht="15.95" customHeight="1" thickBot="1" x14ac:dyDescent="0.3">
      <c r="A169" s="316">
        <v>164</v>
      </c>
      <c r="B169" s="391" t="s">
        <v>51</v>
      </c>
      <c r="C169" s="111">
        <f>SUM(C166:C168)</f>
        <v>2107</v>
      </c>
      <c r="D169" s="111">
        <f>SUM(D166:D168)</f>
        <v>2107</v>
      </c>
      <c r="E169" s="348">
        <f>SUM(E166:E168)</f>
        <v>0</v>
      </c>
      <c r="F169" s="111">
        <f t="shared" ref="F169:H169" si="91">SUM(F168:F168)</f>
        <v>0</v>
      </c>
      <c r="G169" s="108">
        <f t="shared" si="91"/>
        <v>0</v>
      </c>
      <c r="H169" s="177">
        <f t="shared" si="91"/>
        <v>0</v>
      </c>
      <c r="I169" s="111">
        <f>SUM(I166:I168)</f>
        <v>8086</v>
      </c>
      <c r="J169" s="120">
        <f t="shared" ref="J169:L169" si="92">SUM(J166:J168)</f>
        <v>0</v>
      </c>
      <c r="K169" s="120">
        <f t="shared" si="92"/>
        <v>0</v>
      </c>
      <c r="L169" s="120">
        <f t="shared" si="92"/>
        <v>8236</v>
      </c>
      <c r="M169" s="177">
        <f>SUM(M166:M168)</f>
        <v>150</v>
      </c>
      <c r="N169" s="111">
        <f>SUM(N166:N168)</f>
        <v>5979</v>
      </c>
      <c r="O169" s="108">
        <f>SUM(O166:O168)</f>
        <v>6129</v>
      </c>
      <c r="P169" s="377">
        <f>SUM(P166:P168)</f>
        <v>150</v>
      </c>
      <c r="Q169" s="471"/>
      <c r="R169" s="38"/>
      <c r="S169" s="38"/>
      <c r="T169" s="38"/>
      <c r="U169" s="38"/>
      <c r="V169" s="38"/>
      <c r="W169" s="39"/>
      <c r="X169" s="39"/>
      <c r="Y169" s="39"/>
      <c r="Z169" s="39"/>
      <c r="AA169" s="39"/>
      <c r="AB169" s="39"/>
    </row>
    <row r="170" spans="1:28" s="10" customFormat="1" ht="15.95" customHeight="1" x14ac:dyDescent="0.25">
      <c r="A170" s="316">
        <v>165</v>
      </c>
      <c r="B170" s="388" t="s">
        <v>196</v>
      </c>
      <c r="C170" s="231"/>
      <c r="D170" s="83"/>
      <c r="E170" s="321"/>
      <c r="F170" s="353"/>
      <c r="G170" s="83"/>
      <c r="H170" s="84"/>
      <c r="I170" s="244"/>
      <c r="J170" s="114"/>
      <c r="K170" s="86"/>
      <c r="L170" s="87"/>
      <c r="M170" s="88"/>
      <c r="N170" s="244"/>
      <c r="O170" s="116"/>
      <c r="P170" s="117"/>
      <c r="Q170" s="408"/>
      <c r="R170"/>
      <c r="S170"/>
      <c r="T170" s="7"/>
      <c r="U170"/>
      <c r="V170"/>
      <c r="W170"/>
      <c r="X170"/>
      <c r="Y170"/>
      <c r="Z170"/>
      <c r="AA170"/>
      <c r="AB170"/>
    </row>
    <row r="171" spans="1:28" s="10" customFormat="1" ht="15.95" customHeight="1" thickBot="1" x14ac:dyDescent="0.3">
      <c r="A171" s="316">
        <v>166</v>
      </c>
      <c r="B171" s="397" t="s">
        <v>198</v>
      </c>
      <c r="C171" s="308">
        <v>683</v>
      </c>
      <c r="D171" s="83">
        <v>0</v>
      </c>
      <c r="E171" s="328">
        <f t="shared" ref="E171" si="93">D171-C171</f>
        <v>-683</v>
      </c>
      <c r="F171" s="353">
        <v>0</v>
      </c>
      <c r="G171" s="83">
        <v>0</v>
      </c>
      <c r="H171" s="261">
        <f t="shared" ref="H171" si="94">G171-F171</f>
        <v>0</v>
      </c>
      <c r="I171" s="244">
        <v>683</v>
      </c>
      <c r="J171" s="114"/>
      <c r="K171" s="86"/>
      <c r="L171" s="87">
        <v>0</v>
      </c>
      <c r="M171" s="158">
        <f t="shared" ref="M171" si="95">L171-I171</f>
        <v>-683</v>
      </c>
      <c r="N171" s="265">
        <f t="shared" ref="N171" si="96">I171+F171-C171</f>
        <v>0</v>
      </c>
      <c r="O171" s="266">
        <f t="shared" ref="O171" si="97">L171+G171-D171</f>
        <v>0</v>
      </c>
      <c r="P171" s="267">
        <f t="shared" ref="P171" si="98">O171-N171</f>
        <v>0</v>
      </c>
      <c r="Q171" s="408"/>
      <c r="R171"/>
      <c r="S171"/>
      <c r="T171" s="7"/>
      <c r="U171"/>
      <c r="V171"/>
      <c r="W171"/>
      <c r="X171"/>
      <c r="Y171"/>
      <c r="Z171"/>
      <c r="AA171"/>
      <c r="AB171"/>
    </row>
    <row r="172" spans="1:28" s="9" customFormat="1" ht="15.95" customHeight="1" thickBot="1" x14ac:dyDescent="0.3">
      <c r="A172" s="316">
        <v>167</v>
      </c>
      <c r="B172" s="402" t="s">
        <v>52</v>
      </c>
      <c r="C172" s="174">
        <f t="shared" ref="C172:I172" si="99">SUM(C171:C171)</f>
        <v>683</v>
      </c>
      <c r="D172" s="180">
        <f t="shared" si="99"/>
        <v>0</v>
      </c>
      <c r="E172" s="334">
        <f t="shared" si="99"/>
        <v>-683</v>
      </c>
      <c r="F172" s="359">
        <f t="shared" si="99"/>
        <v>0</v>
      </c>
      <c r="G172" s="181">
        <f t="shared" si="99"/>
        <v>0</v>
      </c>
      <c r="H172" s="182">
        <f t="shared" si="99"/>
        <v>0</v>
      </c>
      <c r="I172" s="174">
        <f t="shared" si="99"/>
        <v>683</v>
      </c>
      <c r="J172" s="176" t="e">
        <f>SUM(#REF!)</f>
        <v>#REF!</v>
      </c>
      <c r="K172" s="176" t="e">
        <f>SUM(#REF!)</f>
        <v>#REF!</v>
      </c>
      <c r="L172" s="171">
        <f>SUM(L171:L171)</f>
        <v>0</v>
      </c>
      <c r="M172" s="173">
        <f>SUM(M171:M171)</f>
        <v>-683</v>
      </c>
      <c r="N172" s="174">
        <f>SUM(N171:N171)</f>
        <v>0</v>
      </c>
      <c r="O172" s="183">
        <f>SUM(O171:O171)</f>
        <v>0</v>
      </c>
      <c r="P172" s="78">
        <f>SUM(P171:P171)</f>
        <v>0</v>
      </c>
      <c r="Q172" s="407"/>
      <c r="R172" s="7"/>
      <c r="S172" s="7"/>
      <c r="T172" s="7"/>
      <c r="U172" s="7"/>
      <c r="V172" s="7"/>
      <c r="W172" s="8"/>
      <c r="X172" s="8"/>
      <c r="Y172" s="8"/>
      <c r="Z172" s="8"/>
      <c r="AA172" s="8"/>
      <c r="AB172" s="8"/>
    </row>
    <row r="173" spans="1:28" s="10" customFormat="1" ht="15.95" customHeight="1" x14ac:dyDescent="0.25">
      <c r="A173" s="316">
        <v>168</v>
      </c>
      <c r="B173" s="388" t="s">
        <v>53</v>
      </c>
      <c r="C173" s="231"/>
      <c r="D173" s="83"/>
      <c r="E173" s="321"/>
      <c r="F173" s="353"/>
      <c r="G173" s="83"/>
      <c r="H173" s="84"/>
      <c r="I173" s="244"/>
      <c r="J173" s="114"/>
      <c r="K173" s="86"/>
      <c r="L173" s="87"/>
      <c r="M173" s="88"/>
      <c r="N173" s="244"/>
      <c r="O173" s="116"/>
      <c r="P173" s="117"/>
      <c r="Q173" s="408"/>
      <c r="R173"/>
      <c r="S173"/>
      <c r="T173" s="7"/>
      <c r="U173"/>
      <c r="V173"/>
      <c r="W173"/>
      <c r="X173"/>
      <c r="Y173"/>
      <c r="Z173"/>
      <c r="AA173"/>
      <c r="AB173"/>
    </row>
    <row r="174" spans="1:28" ht="15.95" customHeight="1" x14ac:dyDescent="0.25">
      <c r="A174" s="316">
        <v>169</v>
      </c>
      <c r="B174" s="389" t="s">
        <v>100</v>
      </c>
      <c r="C174" s="148">
        <v>5</v>
      </c>
      <c r="D174" s="91">
        <v>5</v>
      </c>
      <c r="E174" s="322">
        <f>D174-C174</f>
        <v>0</v>
      </c>
      <c r="F174" s="349">
        <v>400</v>
      </c>
      <c r="G174" s="91">
        <v>420</v>
      </c>
      <c r="H174" s="93">
        <f>G174-F174</f>
        <v>20</v>
      </c>
      <c r="I174" s="98">
        <v>162</v>
      </c>
      <c r="J174" s="94">
        <f>F174+I174-C174</f>
        <v>557</v>
      </c>
      <c r="K174" s="95" t="e">
        <f>#REF!+#REF!-#REF!</f>
        <v>#REF!</v>
      </c>
      <c r="L174" s="96">
        <v>162</v>
      </c>
      <c r="M174" s="118">
        <f>L174-I174</f>
        <v>0</v>
      </c>
      <c r="N174" s="98">
        <f>I174+F174-C174</f>
        <v>557</v>
      </c>
      <c r="O174" s="119">
        <f>L174+G174-D174</f>
        <v>577</v>
      </c>
      <c r="P174" s="100">
        <f>O174-N174</f>
        <v>20</v>
      </c>
      <c r="Q174" s="157" t="s">
        <v>246</v>
      </c>
      <c r="R174" s="6"/>
      <c r="S174" s="6"/>
      <c r="T174" s="7"/>
      <c r="U174" s="6"/>
      <c r="V174" s="6"/>
    </row>
    <row r="175" spans="1:28" ht="15.95" customHeight="1" thickBot="1" x14ac:dyDescent="0.3">
      <c r="A175" s="316">
        <v>170</v>
      </c>
      <c r="B175" s="395" t="s">
        <v>54</v>
      </c>
      <c r="C175" s="237"/>
      <c r="D175" s="184"/>
      <c r="E175" s="329">
        <f>D175-C175</f>
        <v>0</v>
      </c>
      <c r="F175" s="357">
        <v>16</v>
      </c>
      <c r="G175" s="184">
        <v>16</v>
      </c>
      <c r="H175" s="186">
        <f>G175-F175</f>
        <v>0</v>
      </c>
      <c r="I175" s="248">
        <v>6</v>
      </c>
      <c r="J175" s="187">
        <f>F175+I175-C175</f>
        <v>22</v>
      </c>
      <c r="K175" s="188" t="e">
        <f>#REF!+#REF!-#REF!</f>
        <v>#REF!</v>
      </c>
      <c r="L175" s="189">
        <v>6</v>
      </c>
      <c r="M175" s="190">
        <f>L175-I175</f>
        <v>0</v>
      </c>
      <c r="N175" s="248">
        <f>I175+F175-C175</f>
        <v>22</v>
      </c>
      <c r="O175" s="191">
        <f>L175+G175-D175</f>
        <v>22</v>
      </c>
      <c r="P175" s="107">
        <f>O175-N175</f>
        <v>0</v>
      </c>
      <c r="Q175" s="418"/>
      <c r="R175" t="s">
        <v>25</v>
      </c>
      <c r="T175" s="7"/>
    </row>
    <row r="176" spans="1:28" s="40" customFormat="1" ht="15.95" customHeight="1" thickBot="1" x14ac:dyDescent="0.3">
      <c r="A176" s="316">
        <v>171</v>
      </c>
      <c r="B176" s="391" t="s">
        <v>55</v>
      </c>
      <c r="C176" s="111">
        <f t="shared" ref="C176:P176" si="100">SUM(C174:C175)</f>
        <v>5</v>
      </c>
      <c r="D176" s="109">
        <f t="shared" si="100"/>
        <v>5</v>
      </c>
      <c r="E176" s="323">
        <f t="shared" si="100"/>
        <v>0</v>
      </c>
      <c r="F176" s="111">
        <f t="shared" si="100"/>
        <v>416</v>
      </c>
      <c r="G176" s="112">
        <f t="shared" si="100"/>
        <v>436</v>
      </c>
      <c r="H176" s="110">
        <f t="shared" si="100"/>
        <v>20</v>
      </c>
      <c r="I176" s="111">
        <f t="shared" si="100"/>
        <v>168</v>
      </c>
      <c r="J176" s="120">
        <f t="shared" si="100"/>
        <v>579</v>
      </c>
      <c r="K176" s="120" t="e">
        <f t="shared" si="100"/>
        <v>#REF!</v>
      </c>
      <c r="L176" s="108">
        <f t="shared" si="100"/>
        <v>168</v>
      </c>
      <c r="M176" s="110">
        <f t="shared" si="100"/>
        <v>0</v>
      </c>
      <c r="N176" s="111">
        <f t="shared" si="100"/>
        <v>579</v>
      </c>
      <c r="O176" s="112">
        <f t="shared" si="100"/>
        <v>599</v>
      </c>
      <c r="P176" s="297">
        <f t="shared" si="100"/>
        <v>20</v>
      </c>
      <c r="Q176" s="471"/>
      <c r="R176" s="38"/>
      <c r="S176" s="38"/>
      <c r="T176" s="38"/>
      <c r="U176" s="38"/>
      <c r="V176" s="38"/>
      <c r="W176" s="39"/>
      <c r="X176" s="39"/>
      <c r="Y176" s="39"/>
      <c r="Z176" s="39"/>
      <c r="AA176" s="39"/>
      <c r="AB176" s="39"/>
    </row>
    <row r="177" spans="1:28" s="253" customFormat="1" ht="15.95" customHeight="1" thickBot="1" x14ac:dyDescent="0.3">
      <c r="A177" s="316">
        <v>172</v>
      </c>
      <c r="B177" s="403" t="s">
        <v>205</v>
      </c>
      <c r="C177" s="298">
        <v>0</v>
      </c>
      <c r="D177" s="299">
        <v>0</v>
      </c>
      <c r="E177" s="336">
        <f t="shared" ref="E177" si="101">D177-C177</f>
        <v>0</v>
      </c>
      <c r="F177" s="360">
        <v>0</v>
      </c>
      <c r="G177" s="299">
        <v>0</v>
      </c>
      <c r="H177" s="300">
        <f t="shared" ref="H177" si="102">G177-F177</f>
        <v>0</v>
      </c>
      <c r="I177" s="368">
        <v>0</v>
      </c>
      <c r="J177" s="301">
        <f>F177+I177-C177</f>
        <v>0</v>
      </c>
      <c r="K177" s="302" t="e">
        <f>#REF!+#REF!-#REF!</f>
        <v>#REF!</v>
      </c>
      <c r="L177" s="303">
        <v>0</v>
      </c>
      <c r="M177" s="304">
        <f t="shared" ref="M177" si="103">L177-I177</f>
        <v>0</v>
      </c>
      <c r="N177" s="305">
        <f t="shared" ref="N177" si="104">I177+F177-C177</f>
        <v>0</v>
      </c>
      <c r="O177" s="306">
        <f t="shared" ref="O177" si="105">L177+G177-D177</f>
        <v>0</v>
      </c>
      <c r="P177" s="307">
        <f t="shared" ref="P177" si="106">O177-N177</f>
        <v>0</v>
      </c>
      <c r="Q177" s="419"/>
      <c r="R177" s="252"/>
      <c r="S177" s="252"/>
      <c r="T177" s="251"/>
      <c r="U177" s="252"/>
      <c r="V177" s="252"/>
      <c r="W177" s="252"/>
      <c r="X177" s="252"/>
      <c r="Y177" s="252"/>
      <c r="Z177" s="252"/>
      <c r="AA177" s="252"/>
      <c r="AB177" s="252"/>
    </row>
    <row r="178" spans="1:28" s="40" customFormat="1" ht="15.95" customHeight="1" thickBot="1" x14ac:dyDescent="0.3">
      <c r="A178" s="316">
        <v>173</v>
      </c>
      <c r="B178" s="396" t="s">
        <v>207</v>
      </c>
      <c r="C178" s="216">
        <f t="shared" ref="C178:P178" si="107">SUM(C177:C177)</f>
        <v>0</v>
      </c>
      <c r="D178" s="200">
        <f t="shared" si="107"/>
        <v>0</v>
      </c>
      <c r="E178" s="330">
        <f t="shared" si="107"/>
        <v>0</v>
      </c>
      <c r="F178" s="216">
        <f t="shared" si="107"/>
        <v>0</v>
      </c>
      <c r="G178" s="215">
        <f t="shared" si="107"/>
        <v>0</v>
      </c>
      <c r="H178" s="214">
        <f t="shared" si="107"/>
        <v>0</v>
      </c>
      <c r="I178" s="216">
        <f t="shared" si="107"/>
        <v>0</v>
      </c>
      <c r="J178" s="217">
        <f t="shared" si="107"/>
        <v>0</v>
      </c>
      <c r="K178" s="217" t="e">
        <f t="shared" si="107"/>
        <v>#REF!</v>
      </c>
      <c r="L178" s="213">
        <f t="shared" si="107"/>
        <v>0</v>
      </c>
      <c r="M178" s="214">
        <f t="shared" si="107"/>
        <v>0</v>
      </c>
      <c r="N178" s="216">
        <f t="shared" si="107"/>
        <v>0</v>
      </c>
      <c r="O178" s="215">
        <f t="shared" si="107"/>
        <v>0</v>
      </c>
      <c r="P178" s="202">
        <f t="shared" si="107"/>
        <v>0</v>
      </c>
      <c r="Q178" s="474"/>
      <c r="R178" s="38"/>
      <c r="S178" s="38"/>
      <c r="T178" s="38"/>
      <c r="U178" s="38"/>
      <c r="V178" s="38"/>
      <c r="W178" s="39"/>
      <c r="X178" s="39"/>
      <c r="Y178" s="39"/>
      <c r="Z178" s="39"/>
      <c r="AA178" s="39"/>
      <c r="AB178" s="39"/>
    </row>
    <row r="179" spans="1:28" ht="15.95" customHeight="1" x14ac:dyDescent="0.25">
      <c r="A179" s="316">
        <v>174</v>
      </c>
      <c r="B179" s="397" t="s">
        <v>56</v>
      </c>
      <c r="C179" s="238">
        <v>144</v>
      </c>
      <c r="D179" s="83">
        <v>144</v>
      </c>
      <c r="E179" s="321">
        <f t="shared" ref="E179:E210" si="108">D179-C179</f>
        <v>0</v>
      </c>
      <c r="F179" s="238">
        <v>115</v>
      </c>
      <c r="G179" s="83">
        <v>120</v>
      </c>
      <c r="H179" s="84">
        <f t="shared" ref="H179:H210" si="109">G179-F179</f>
        <v>5</v>
      </c>
      <c r="I179" s="369">
        <v>78</v>
      </c>
      <c r="J179" s="85">
        <f>F179+I179-C179</f>
        <v>49</v>
      </c>
      <c r="K179" s="86" t="e">
        <f>#REF!+#REF!-#REF!</f>
        <v>#REF!</v>
      </c>
      <c r="L179" s="87">
        <v>78</v>
      </c>
      <c r="M179" s="88">
        <f t="shared" ref="M179:M210" si="110">L179-I179</f>
        <v>0</v>
      </c>
      <c r="N179" s="244">
        <f t="shared" ref="N179:N210" si="111">I179+F179-C179</f>
        <v>49</v>
      </c>
      <c r="O179" s="116">
        <f t="shared" ref="O179:O210" si="112">L179+G179-D179</f>
        <v>54</v>
      </c>
      <c r="P179" s="117">
        <f t="shared" ref="P179:P210" si="113">O179-N179</f>
        <v>5</v>
      </c>
      <c r="Q179" s="420"/>
      <c r="T179" s="7"/>
    </row>
    <row r="180" spans="1:28" ht="15.95" customHeight="1" x14ac:dyDescent="0.25">
      <c r="A180" s="316">
        <v>175</v>
      </c>
      <c r="B180" s="397" t="s">
        <v>97</v>
      </c>
      <c r="C180" s="238"/>
      <c r="D180" s="83"/>
      <c r="E180" s="321">
        <f t="shared" si="108"/>
        <v>0</v>
      </c>
      <c r="F180" s="238"/>
      <c r="G180" s="83"/>
      <c r="H180" s="84">
        <f t="shared" si="109"/>
        <v>0</v>
      </c>
      <c r="I180" s="369">
        <v>72</v>
      </c>
      <c r="J180" s="85"/>
      <c r="K180" s="86"/>
      <c r="L180" s="87">
        <v>72</v>
      </c>
      <c r="M180" s="88">
        <f t="shared" si="110"/>
        <v>0</v>
      </c>
      <c r="N180" s="244">
        <f t="shared" si="111"/>
        <v>72</v>
      </c>
      <c r="O180" s="116">
        <f t="shared" si="112"/>
        <v>72</v>
      </c>
      <c r="P180" s="117">
        <f t="shared" si="113"/>
        <v>0</v>
      </c>
      <c r="Q180" s="408"/>
      <c r="T180" s="7"/>
    </row>
    <row r="181" spans="1:28" ht="15.95" customHeight="1" x14ac:dyDescent="0.25">
      <c r="A181" s="316">
        <v>176</v>
      </c>
      <c r="B181" s="389" t="s">
        <v>57</v>
      </c>
      <c r="C181" s="232"/>
      <c r="D181" s="91"/>
      <c r="E181" s="321">
        <f t="shared" si="108"/>
        <v>0</v>
      </c>
      <c r="F181" s="232"/>
      <c r="G181" s="91"/>
      <c r="H181" s="84">
        <f t="shared" si="109"/>
        <v>0</v>
      </c>
      <c r="I181" s="363">
        <v>452</v>
      </c>
      <c r="J181" s="94">
        <f>F181+I181-C181</f>
        <v>452</v>
      </c>
      <c r="K181" s="95" t="e">
        <f>#REF!+#REF!-#REF!</f>
        <v>#REF!</v>
      </c>
      <c r="L181" s="96">
        <v>452</v>
      </c>
      <c r="M181" s="88">
        <f t="shared" si="110"/>
        <v>0</v>
      </c>
      <c r="N181" s="98">
        <f t="shared" si="111"/>
        <v>452</v>
      </c>
      <c r="O181" s="116">
        <f t="shared" si="112"/>
        <v>452</v>
      </c>
      <c r="P181" s="100">
        <f t="shared" si="113"/>
        <v>0</v>
      </c>
      <c r="Q181" s="157"/>
      <c r="S181" s="6"/>
      <c r="T181" s="7"/>
    </row>
    <row r="182" spans="1:28" s="64" customFormat="1" ht="15.95" customHeight="1" x14ac:dyDescent="0.25">
      <c r="A182" s="316">
        <v>177</v>
      </c>
      <c r="B182" s="389" t="s">
        <v>58</v>
      </c>
      <c r="C182" s="234">
        <v>13512</v>
      </c>
      <c r="D182" s="121">
        <v>13512</v>
      </c>
      <c r="E182" s="337">
        <f t="shared" si="108"/>
        <v>0</v>
      </c>
      <c r="F182" s="234">
        <v>4369</v>
      </c>
      <c r="G182" s="121">
        <v>4472</v>
      </c>
      <c r="H182" s="192">
        <f t="shared" si="109"/>
        <v>103</v>
      </c>
      <c r="I182" s="364">
        <v>12666</v>
      </c>
      <c r="J182" s="123">
        <f>F182+I182-C182</f>
        <v>3523</v>
      </c>
      <c r="K182" s="124" t="e">
        <f>#REF!+#REF!-#REF!</f>
        <v>#REF!</v>
      </c>
      <c r="L182" s="125">
        <v>12666</v>
      </c>
      <c r="M182" s="193">
        <f t="shared" si="110"/>
        <v>0</v>
      </c>
      <c r="N182" s="245">
        <f t="shared" si="111"/>
        <v>3523</v>
      </c>
      <c r="O182" s="194">
        <f t="shared" si="112"/>
        <v>3626</v>
      </c>
      <c r="P182" s="128">
        <f t="shared" si="113"/>
        <v>103</v>
      </c>
      <c r="Q182" s="411" t="s">
        <v>224</v>
      </c>
      <c r="R182" s="61"/>
      <c r="S182" s="61"/>
      <c r="T182" s="62"/>
      <c r="U182" s="63"/>
      <c r="V182" s="63"/>
      <c r="W182" s="63"/>
      <c r="X182" s="63"/>
      <c r="Y182" s="63"/>
      <c r="Z182" s="63"/>
      <c r="AA182" s="63"/>
      <c r="AB182" s="63"/>
    </row>
    <row r="183" spans="1:28" ht="15.95" customHeight="1" x14ac:dyDescent="0.25">
      <c r="A183" s="316">
        <v>178</v>
      </c>
      <c r="B183" s="389" t="s">
        <v>131</v>
      </c>
      <c r="C183" s="232">
        <v>900</v>
      </c>
      <c r="D183" s="91">
        <v>900</v>
      </c>
      <c r="E183" s="321">
        <f>D183-C183</f>
        <v>0</v>
      </c>
      <c r="F183" s="232"/>
      <c r="G183" s="91"/>
      <c r="H183" s="84">
        <f>G183-F183</f>
        <v>0</v>
      </c>
      <c r="I183" s="363">
        <v>1550</v>
      </c>
      <c r="J183" s="94"/>
      <c r="K183" s="95"/>
      <c r="L183" s="96">
        <v>1550</v>
      </c>
      <c r="M183" s="88">
        <f>L183-I183</f>
        <v>0</v>
      </c>
      <c r="N183" s="98">
        <f>I183+F183-C183</f>
        <v>650</v>
      </c>
      <c r="O183" s="116">
        <f>L183+G183-D183</f>
        <v>650</v>
      </c>
      <c r="P183" s="100">
        <f>O183-N183</f>
        <v>0</v>
      </c>
      <c r="Q183" s="412"/>
      <c r="R183" s="6"/>
      <c r="S183" s="6"/>
      <c r="T183" s="7"/>
    </row>
    <row r="184" spans="1:28" ht="15.95" customHeight="1" x14ac:dyDescent="0.25">
      <c r="A184" s="316">
        <v>179</v>
      </c>
      <c r="B184" s="394" t="s">
        <v>132</v>
      </c>
      <c r="C184" s="232"/>
      <c r="D184" s="91"/>
      <c r="E184" s="321">
        <f>D184-C184</f>
        <v>0</v>
      </c>
      <c r="F184" s="232"/>
      <c r="G184" s="91"/>
      <c r="H184" s="84">
        <f>G184-F184</f>
        <v>0</v>
      </c>
      <c r="I184" s="363">
        <v>375</v>
      </c>
      <c r="J184" s="94"/>
      <c r="K184" s="95"/>
      <c r="L184" s="96">
        <v>375</v>
      </c>
      <c r="M184" s="88">
        <f>L184-I184</f>
        <v>0</v>
      </c>
      <c r="N184" s="98">
        <f>I184+F184-C184</f>
        <v>375</v>
      </c>
      <c r="O184" s="116">
        <f>L184+G184-D184</f>
        <v>375</v>
      </c>
      <c r="P184" s="100">
        <f>O184-N184</f>
        <v>0</v>
      </c>
      <c r="Q184" s="412"/>
      <c r="R184" s="6"/>
      <c r="S184" s="6"/>
      <c r="T184" s="7"/>
    </row>
    <row r="185" spans="1:28" ht="15.95" customHeight="1" x14ac:dyDescent="0.25">
      <c r="A185" s="316">
        <v>180</v>
      </c>
      <c r="B185" s="389" t="s">
        <v>180</v>
      </c>
      <c r="C185" s="232">
        <v>6350</v>
      </c>
      <c r="D185" s="91">
        <v>6350</v>
      </c>
      <c r="E185" s="321">
        <f>D185-C185</f>
        <v>0</v>
      </c>
      <c r="F185" s="232"/>
      <c r="G185" s="91"/>
      <c r="H185" s="84">
        <f>G185-F185</f>
        <v>0</v>
      </c>
      <c r="I185" s="363">
        <v>6350</v>
      </c>
      <c r="J185" s="94"/>
      <c r="K185" s="95"/>
      <c r="L185" s="96">
        <v>6350</v>
      </c>
      <c r="M185" s="88">
        <f>L185-I185</f>
        <v>0</v>
      </c>
      <c r="N185" s="98">
        <f>I185+F185-C185</f>
        <v>0</v>
      </c>
      <c r="O185" s="116">
        <f>L185+G185-D185</f>
        <v>0</v>
      </c>
      <c r="P185" s="100">
        <f>O185-N185</f>
        <v>0</v>
      </c>
      <c r="Q185" s="412"/>
      <c r="R185" s="6"/>
      <c r="S185" s="6"/>
      <c r="T185" s="7"/>
    </row>
    <row r="186" spans="1:28" ht="15.95" customHeight="1" x14ac:dyDescent="0.25">
      <c r="A186" s="316">
        <v>181</v>
      </c>
      <c r="B186" s="82" t="s">
        <v>59</v>
      </c>
      <c r="C186" s="232">
        <v>705</v>
      </c>
      <c r="D186" s="91">
        <v>705</v>
      </c>
      <c r="E186" s="321">
        <f t="shared" si="108"/>
        <v>0</v>
      </c>
      <c r="F186" s="232">
        <v>1114</v>
      </c>
      <c r="G186" s="91">
        <v>1112</v>
      </c>
      <c r="H186" s="84">
        <f t="shared" si="109"/>
        <v>-2</v>
      </c>
      <c r="I186" s="363">
        <v>363</v>
      </c>
      <c r="J186" s="94">
        <f t="shared" ref="J186:J196" si="114">F186+I186-C186</f>
        <v>772</v>
      </c>
      <c r="K186" s="95" t="e">
        <f>#REF!+#REF!-#REF!</f>
        <v>#REF!</v>
      </c>
      <c r="L186" s="96">
        <v>365</v>
      </c>
      <c r="M186" s="88">
        <f t="shared" si="110"/>
        <v>2</v>
      </c>
      <c r="N186" s="98">
        <f t="shared" si="111"/>
        <v>772</v>
      </c>
      <c r="O186" s="116">
        <f t="shared" si="112"/>
        <v>772</v>
      </c>
      <c r="P186" s="100">
        <f t="shared" si="113"/>
        <v>0</v>
      </c>
      <c r="Q186" s="412"/>
      <c r="T186" s="7"/>
    </row>
    <row r="187" spans="1:28" ht="15.95" customHeight="1" x14ac:dyDescent="0.25">
      <c r="A187" s="316">
        <v>182</v>
      </c>
      <c r="B187" s="82" t="s">
        <v>60</v>
      </c>
      <c r="C187" s="232">
        <v>265</v>
      </c>
      <c r="D187" s="91">
        <v>265</v>
      </c>
      <c r="E187" s="321">
        <f t="shared" si="108"/>
        <v>0</v>
      </c>
      <c r="F187" s="232">
        <v>170</v>
      </c>
      <c r="G187" s="91">
        <v>95</v>
      </c>
      <c r="H187" s="84">
        <f t="shared" si="109"/>
        <v>-75</v>
      </c>
      <c r="I187" s="363">
        <v>102</v>
      </c>
      <c r="J187" s="94">
        <f t="shared" si="114"/>
        <v>7</v>
      </c>
      <c r="K187" s="95" t="e">
        <f>#REF!+#REF!-#REF!</f>
        <v>#REF!</v>
      </c>
      <c r="L187" s="96">
        <v>102</v>
      </c>
      <c r="M187" s="88">
        <f t="shared" si="110"/>
        <v>0</v>
      </c>
      <c r="N187" s="98">
        <f t="shared" si="111"/>
        <v>7</v>
      </c>
      <c r="O187" s="116">
        <f t="shared" si="112"/>
        <v>-68</v>
      </c>
      <c r="P187" s="100">
        <f t="shared" si="113"/>
        <v>-75</v>
      </c>
      <c r="Q187" s="157" t="s">
        <v>233</v>
      </c>
      <c r="T187" s="7"/>
    </row>
    <row r="188" spans="1:28" ht="15.95" customHeight="1" x14ac:dyDescent="0.25">
      <c r="A188" s="316">
        <v>183</v>
      </c>
      <c r="B188" s="389" t="s">
        <v>143</v>
      </c>
      <c r="C188" s="232"/>
      <c r="D188" s="91"/>
      <c r="E188" s="321">
        <f t="shared" si="108"/>
        <v>0</v>
      </c>
      <c r="F188" s="232">
        <v>0</v>
      </c>
      <c r="G188" s="91"/>
      <c r="H188" s="84">
        <f t="shared" si="109"/>
        <v>0</v>
      </c>
      <c r="I188" s="363">
        <v>73</v>
      </c>
      <c r="J188" s="94">
        <f t="shared" si="114"/>
        <v>73</v>
      </c>
      <c r="K188" s="95" t="e">
        <f>#REF!+#REF!-#REF!</f>
        <v>#REF!</v>
      </c>
      <c r="L188" s="96">
        <v>73</v>
      </c>
      <c r="M188" s="88">
        <f t="shared" si="110"/>
        <v>0</v>
      </c>
      <c r="N188" s="98">
        <f t="shared" si="111"/>
        <v>73</v>
      </c>
      <c r="O188" s="116">
        <f t="shared" si="112"/>
        <v>73</v>
      </c>
      <c r="P188" s="100">
        <f t="shared" si="113"/>
        <v>0</v>
      </c>
      <c r="Q188" s="157"/>
      <c r="T188" s="7"/>
    </row>
    <row r="189" spans="1:28" ht="15.95" customHeight="1" x14ac:dyDescent="0.25">
      <c r="A189" s="316">
        <v>184</v>
      </c>
      <c r="B189" s="389" t="s">
        <v>61</v>
      </c>
      <c r="C189" s="232">
        <v>2130</v>
      </c>
      <c r="D189" s="91">
        <v>2130</v>
      </c>
      <c r="E189" s="321">
        <f t="shared" si="108"/>
        <v>0</v>
      </c>
      <c r="F189" s="232"/>
      <c r="G189" s="91"/>
      <c r="H189" s="84">
        <f t="shared" si="109"/>
        <v>0</v>
      </c>
      <c r="I189" s="363">
        <v>2350</v>
      </c>
      <c r="J189" s="94">
        <f t="shared" si="114"/>
        <v>220</v>
      </c>
      <c r="K189" s="95" t="e">
        <f>#REF!+#REF!-#REF!</f>
        <v>#REF!</v>
      </c>
      <c r="L189" s="96">
        <v>2350</v>
      </c>
      <c r="M189" s="88">
        <f t="shared" si="110"/>
        <v>0</v>
      </c>
      <c r="N189" s="98">
        <f t="shared" si="111"/>
        <v>220</v>
      </c>
      <c r="O189" s="116">
        <f t="shared" si="112"/>
        <v>220</v>
      </c>
      <c r="P189" s="100">
        <f t="shared" si="113"/>
        <v>0</v>
      </c>
      <c r="Q189" s="157"/>
      <c r="T189" s="7"/>
    </row>
    <row r="190" spans="1:28" ht="15.95" customHeight="1" x14ac:dyDescent="0.25">
      <c r="A190" s="316">
        <v>185</v>
      </c>
      <c r="B190" s="389" t="s">
        <v>93</v>
      </c>
      <c r="C190" s="232"/>
      <c r="D190" s="91"/>
      <c r="E190" s="321">
        <f t="shared" si="108"/>
        <v>0</v>
      </c>
      <c r="F190" s="232">
        <v>140</v>
      </c>
      <c r="G190" s="91">
        <v>440</v>
      </c>
      <c r="H190" s="84">
        <f t="shared" si="109"/>
        <v>300</v>
      </c>
      <c r="I190" s="363">
        <v>116</v>
      </c>
      <c r="J190" s="94">
        <f t="shared" si="114"/>
        <v>256</v>
      </c>
      <c r="K190" s="95" t="e">
        <f>#REF!+#REF!-#REF!</f>
        <v>#REF!</v>
      </c>
      <c r="L190" s="96">
        <v>116</v>
      </c>
      <c r="M190" s="88">
        <f t="shared" si="110"/>
        <v>0</v>
      </c>
      <c r="N190" s="98">
        <f t="shared" si="111"/>
        <v>256</v>
      </c>
      <c r="O190" s="116">
        <f t="shared" si="112"/>
        <v>556</v>
      </c>
      <c r="P190" s="100">
        <f t="shared" si="113"/>
        <v>300</v>
      </c>
      <c r="Q190" s="157" t="s">
        <v>234</v>
      </c>
      <c r="R190" s="6"/>
      <c r="S190" s="6"/>
      <c r="T190" s="7"/>
      <c r="U190" s="6"/>
      <c r="V190" s="6"/>
    </row>
    <row r="191" spans="1:28" ht="15.95" customHeight="1" x14ac:dyDescent="0.25">
      <c r="A191" s="316">
        <v>186</v>
      </c>
      <c r="B191" s="389" t="s">
        <v>63</v>
      </c>
      <c r="C191" s="232"/>
      <c r="D191" s="91"/>
      <c r="E191" s="321">
        <f t="shared" si="108"/>
        <v>0</v>
      </c>
      <c r="F191" s="232"/>
      <c r="G191" s="91"/>
      <c r="H191" s="84">
        <f t="shared" si="109"/>
        <v>0</v>
      </c>
      <c r="I191" s="363">
        <v>-120</v>
      </c>
      <c r="J191" s="94">
        <f t="shared" si="114"/>
        <v>-120</v>
      </c>
      <c r="K191" s="95" t="e">
        <f>#REF!+#REF!-#REF!</f>
        <v>#REF!</v>
      </c>
      <c r="L191" s="96">
        <v>-120</v>
      </c>
      <c r="M191" s="88">
        <f t="shared" si="110"/>
        <v>0</v>
      </c>
      <c r="N191" s="98">
        <f t="shared" si="111"/>
        <v>-120</v>
      </c>
      <c r="O191" s="116">
        <f t="shared" si="112"/>
        <v>-120</v>
      </c>
      <c r="P191" s="100">
        <f t="shared" si="113"/>
        <v>0</v>
      </c>
      <c r="Q191" s="157"/>
      <c r="R191" s="6"/>
      <c r="S191" s="6"/>
      <c r="T191" s="7"/>
      <c r="U191" s="6"/>
      <c r="V191" s="6"/>
    </row>
    <row r="192" spans="1:28" s="432" customFormat="1" ht="15.95" customHeight="1" x14ac:dyDescent="0.25">
      <c r="A192" s="316">
        <v>187</v>
      </c>
      <c r="B192" s="458" t="s">
        <v>94</v>
      </c>
      <c r="C192" s="444">
        <v>120</v>
      </c>
      <c r="D192" s="456">
        <v>120</v>
      </c>
      <c r="E192" s="463">
        <f t="shared" si="108"/>
        <v>0</v>
      </c>
      <c r="F192" s="444">
        <v>150</v>
      </c>
      <c r="G192" s="456">
        <v>150</v>
      </c>
      <c r="H192" s="464">
        <f t="shared" si="109"/>
        <v>0</v>
      </c>
      <c r="I192" s="446">
        <v>757</v>
      </c>
      <c r="J192" s="427">
        <f t="shared" si="114"/>
        <v>787</v>
      </c>
      <c r="K192" s="428" t="e">
        <f>#REF!+#REF!-#REF!</f>
        <v>#REF!</v>
      </c>
      <c r="L192" s="455">
        <v>1007</v>
      </c>
      <c r="M192" s="88">
        <f t="shared" si="110"/>
        <v>250</v>
      </c>
      <c r="N192" s="449">
        <f t="shared" si="111"/>
        <v>787</v>
      </c>
      <c r="O192" s="465">
        <f t="shared" si="112"/>
        <v>1037</v>
      </c>
      <c r="P192" s="430">
        <f t="shared" si="113"/>
        <v>250</v>
      </c>
      <c r="Q192" s="157" t="s">
        <v>235</v>
      </c>
      <c r="R192" s="431"/>
      <c r="S192" s="431"/>
      <c r="T192" s="433"/>
      <c r="U192" s="431"/>
      <c r="V192" s="431"/>
      <c r="W192" s="431"/>
      <c r="X192" s="431"/>
      <c r="Y192" s="431"/>
      <c r="Z192" s="431"/>
      <c r="AA192" s="431"/>
      <c r="AB192" s="431"/>
    </row>
    <row r="193" spans="1:28" ht="15.95" customHeight="1" x14ac:dyDescent="0.25">
      <c r="A193" s="316">
        <v>188</v>
      </c>
      <c r="B193" s="389" t="s">
        <v>62</v>
      </c>
      <c r="C193" s="232"/>
      <c r="D193" s="91"/>
      <c r="E193" s="321">
        <f t="shared" si="108"/>
        <v>0</v>
      </c>
      <c r="F193" s="232">
        <v>58</v>
      </c>
      <c r="G193" s="91">
        <v>60</v>
      </c>
      <c r="H193" s="84">
        <f t="shared" si="109"/>
        <v>2</v>
      </c>
      <c r="I193" s="363">
        <v>0</v>
      </c>
      <c r="J193" s="94">
        <f t="shared" si="114"/>
        <v>58</v>
      </c>
      <c r="K193" s="95" t="e">
        <f>#REF!+#REF!-#REF!</f>
        <v>#REF!</v>
      </c>
      <c r="L193" s="96">
        <v>0</v>
      </c>
      <c r="M193" s="88">
        <f t="shared" si="110"/>
        <v>0</v>
      </c>
      <c r="N193" s="98">
        <f t="shared" si="111"/>
        <v>58</v>
      </c>
      <c r="O193" s="116">
        <f t="shared" si="112"/>
        <v>60</v>
      </c>
      <c r="P193" s="100">
        <f t="shared" si="113"/>
        <v>2</v>
      </c>
      <c r="Q193" s="157"/>
      <c r="T193" s="7"/>
    </row>
    <row r="194" spans="1:28" ht="15.95" customHeight="1" x14ac:dyDescent="0.25">
      <c r="A194" s="316">
        <v>189</v>
      </c>
      <c r="B194" s="389" t="s">
        <v>64</v>
      </c>
      <c r="C194" s="232"/>
      <c r="D194" s="91"/>
      <c r="E194" s="321">
        <f t="shared" si="108"/>
        <v>0</v>
      </c>
      <c r="F194" s="232">
        <v>225</v>
      </c>
      <c r="G194" s="91">
        <v>235</v>
      </c>
      <c r="H194" s="84">
        <f t="shared" si="109"/>
        <v>10</v>
      </c>
      <c r="I194" s="363">
        <v>72</v>
      </c>
      <c r="J194" s="94">
        <f t="shared" si="114"/>
        <v>297</v>
      </c>
      <c r="K194" s="95" t="e">
        <f>#REF!+#REF!-#REF!</f>
        <v>#REF!</v>
      </c>
      <c r="L194" s="96">
        <v>72</v>
      </c>
      <c r="M194" s="88">
        <f t="shared" si="110"/>
        <v>0</v>
      </c>
      <c r="N194" s="98">
        <f t="shared" si="111"/>
        <v>297</v>
      </c>
      <c r="O194" s="116">
        <f t="shared" si="112"/>
        <v>307</v>
      </c>
      <c r="P194" s="100">
        <f t="shared" si="113"/>
        <v>10</v>
      </c>
      <c r="Q194" s="157"/>
      <c r="T194" s="7"/>
      <c r="U194" s="3"/>
      <c r="V194" s="3"/>
      <c r="W194" s="3"/>
      <c r="X194" s="3"/>
      <c r="Y194" s="3"/>
      <c r="Z194" s="3"/>
      <c r="AA194" s="3"/>
      <c r="AB194" s="3"/>
    </row>
    <row r="195" spans="1:28" ht="15.95" customHeight="1" x14ac:dyDescent="0.25">
      <c r="A195" s="316">
        <v>190</v>
      </c>
      <c r="B195" s="389" t="s">
        <v>217</v>
      </c>
      <c r="C195" s="232"/>
      <c r="D195" s="91">
        <v>100</v>
      </c>
      <c r="E195" s="321">
        <f t="shared" si="108"/>
        <v>100</v>
      </c>
      <c r="F195" s="232"/>
      <c r="G195" s="91">
        <v>130</v>
      </c>
      <c r="H195" s="84">
        <f t="shared" si="109"/>
        <v>130</v>
      </c>
      <c r="I195" s="363"/>
      <c r="J195" s="94"/>
      <c r="K195" s="95"/>
      <c r="L195" s="96">
        <v>20</v>
      </c>
      <c r="M195" s="88">
        <f t="shared" si="110"/>
        <v>20</v>
      </c>
      <c r="N195" s="98">
        <f t="shared" si="111"/>
        <v>0</v>
      </c>
      <c r="O195" s="116">
        <f t="shared" si="112"/>
        <v>50</v>
      </c>
      <c r="P195" s="100">
        <f t="shared" si="113"/>
        <v>50</v>
      </c>
      <c r="Q195" s="157"/>
      <c r="T195" s="7"/>
      <c r="U195" s="3"/>
      <c r="V195" s="3"/>
      <c r="W195" s="3"/>
      <c r="X195" s="3"/>
      <c r="Y195" s="3"/>
      <c r="Z195" s="3"/>
      <c r="AA195" s="3"/>
      <c r="AB195" s="3"/>
    </row>
    <row r="196" spans="1:28" ht="15.95" customHeight="1" x14ac:dyDescent="0.25">
      <c r="A196" s="316">
        <v>191</v>
      </c>
      <c r="B196" s="389" t="s">
        <v>79</v>
      </c>
      <c r="C196" s="232"/>
      <c r="D196" s="91"/>
      <c r="E196" s="321">
        <f t="shared" si="108"/>
        <v>0</v>
      </c>
      <c r="F196" s="232">
        <v>100</v>
      </c>
      <c r="G196" s="91">
        <v>100</v>
      </c>
      <c r="H196" s="84">
        <f t="shared" si="109"/>
        <v>0</v>
      </c>
      <c r="I196" s="363">
        <v>78</v>
      </c>
      <c r="J196" s="94">
        <f t="shared" si="114"/>
        <v>178</v>
      </c>
      <c r="K196" s="95" t="e">
        <f>#REF!+#REF!-#REF!</f>
        <v>#REF!</v>
      </c>
      <c r="L196" s="96">
        <v>78</v>
      </c>
      <c r="M196" s="88">
        <f t="shared" si="110"/>
        <v>0</v>
      </c>
      <c r="N196" s="98">
        <f t="shared" si="111"/>
        <v>178</v>
      </c>
      <c r="O196" s="116">
        <f t="shared" si="112"/>
        <v>178</v>
      </c>
      <c r="P196" s="100">
        <f t="shared" si="113"/>
        <v>0</v>
      </c>
      <c r="Q196" s="157"/>
      <c r="T196" s="7"/>
      <c r="U196" s="3"/>
      <c r="V196" s="3"/>
      <c r="W196" s="3"/>
      <c r="X196" s="3"/>
      <c r="Y196" s="3"/>
      <c r="Z196" s="3"/>
      <c r="AA196" s="3"/>
      <c r="AB196" s="3"/>
    </row>
    <row r="197" spans="1:28" ht="15.95" customHeight="1" x14ac:dyDescent="0.25">
      <c r="A197" s="316">
        <v>192</v>
      </c>
      <c r="B197" s="389" t="s">
        <v>82</v>
      </c>
      <c r="C197" s="232"/>
      <c r="D197" s="91"/>
      <c r="E197" s="321">
        <f t="shared" si="108"/>
        <v>0</v>
      </c>
      <c r="F197" s="232"/>
      <c r="G197" s="91"/>
      <c r="H197" s="84">
        <f t="shared" si="109"/>
        <v>0</v>
      </c>
      <c r="I197" s="363">
        <v>-100</v>
      </c>
      <c r="J197" s="94"/>
      <c r="K197" s="95"/>
      <c r="L197" s="96">
        <v>-100</v>
      </c>
      <c r="M197" s="88">
        <f t="shared" si="110"/>
        <v>0</v>
      </c>
      <c r="N197" s="98">
        <f t="shared" si="111"/>
        <v>-100</v>
      </c>
      <c r="O197" s="116">
        <f t="shared" si="112"/>
        <v>-100</v>
      </c>
      <c r="P197" s="100">
        <f t="shared" si="113"/>
        <v>0</v>
      </c>
      <c r="Q197" s="157"/>
      <c r="T197" s="7"/>
      <c r="U197" s="3"/>
      <c r="V197" s="3"/>
      <c r="W197" s="3"/>
      <c r="X197" s="3"/>
      <c r="Y197" s="3"/>
      <c r="Z197" s="3"/>
      <c r="AA197" s="3"/>
      <c r="AB197" s="3"/>
    </row>
    <row r="198" spans="1:28" ht="15.95" customHeight="1" x14ac:dyDescent="0.25">
      <c r="A198" s="316">
        <v>193</v>
      </c>
      <c r="B198" s="389" t="s">
        <v>170</v>
      </c>
      <c r="C198" s="232">
        <v>0</v>
      </c>
      <c r="D198" s="91"/>
      <c r="E198" s="321">
        <f t="shared" si="108"/>
        <v>0</v>
      </c>
      <c r="F198" s="232"/>
      <c r="G198" s="91"/>
      <c r="H198" s="84">
        <f t="shared" si="109"/>
        <v>0</v>
      </c>
      <c r="I198" s="363">
        <v>0</v>
      </c>
      <c r="J198" s="94"/>
      <c r="K198" s="95"/>
      <c r="L198" s="96">
        <v>0</v>
      </c>
      <c r="M198" s="88">
        <f t="shared" si="110"/>
        <v>0</v>
      </c>
      <c r="N198" s="98">
        <f t="shared" si="111"/>
        <v>0</v>
      </c>
      <c r="O198" s="116">
        <f t="shared" si="112"/>
        <v>0</v>
      </c>
      <c r="P198" s="100">
        <f t="shared" si="113"/>
        <v>0</v>
      </c>
      <c r="Q198" s="157"/>
      <c r="T198" s="7"/>
      <c r="U198" s="3"/>
      <c r="V198" s="3"/>
      <c r="W198" s="3"/>
      <c r="X198" s="3"/>
      <c r="Y198" s="3"/>
      <c r="Z198" s="3"/>
      <c r="AA198" s="3"/>
      <c r="AB198" s="3"/>
    </row>
    <row r="199" spans="1:28" s="64" customFormat="1" ht="15.95" customHeight="1" x14ac:dyDescent="0.25">
      <c r="A199" s="316">
        <v>194</v>
      </c>
      <c r="B199" s="389" t="s">
        <v>142</v>
      </c>
      <c r="C199" s="234">
        <v>0</v>
      </c>
      <c r="D199" s="121"/>
      <c r="E199" s="338">
        <f t="shared" si="108"/>
        <v>0</v>
      </c>
      <c r="F199" s="234"/>
      <c r="G199" s="121"/>
      <c r="H199" s="84">
        <f t="shared" si="109"/>
        <v>0</v>
      </c>
      <c r="I199" s="364">
        <v>100</v>
      </c>
      <c r="J199" s="123">
        <f>F199+I199-C199</f>
        <v>100</v>
      </c>
      <c r="K199" s="124" t="e">
        <f>#REF!+#REF!-#REF!</f>
        <v>#REF!</v>
      </c>
      <c r="L199" s="125">
        <v>100</v>
      </c>
      <c r="M199" s="193">
        <f t="shared" si="110"/>
        <v>0</v>
      </c>
      <c r="N199" s="245">
        <f t="shared" si="111"/>
        <v>100</v>
      </c>
      <c r="O199" s="194">
        <f t="shared" si="112"/>
        <v>100</v>
      </c>
      <c r="P199" s="128">
        <f t="shared" si="113"/>
        <v>0</v>
      </c>
      <c r="Q199" s="411"/>
      <c r="R199" s="63"/>
      <c r="S199" s="63"/>
      <c r="T199" s="62"/>
    </row>
    <row r="200" spans="1:28" s="64" customFormat="1" ht="15.95" customHeight="1" x14ac:dyDescent="0.25">
      <c r="A200" s="316">
        <v>195</v>
      </c>
      <c r="B200" s="389" t="s">
        <v>147</v>
      </c>
      <c r="C200" s="234">
        <v>1395</v>
      </c>
      <c r="D200" s="121">
        <v>1675</v>
      </c>
      <c r="E200" s="338">
        <f t="shared" si="108"/>
        <v>280</v>
      </c>
      <c r="F200" s="234"/>
      <c r="G200" s="121"/>
      <c r="H200" s="192">
        <f t="shared" si="109"/>
        <v>0</v>
      </c>
      <c r="I200" s="364">
        <v>255</v>
      </c>
      <c r="J200" s="123">
        <f>F200+I200-C200</f>
        <v>-1140</v>
      </c>
      <c r="K200" s="124"/>
      <c r="L200" s="125">
        <v>255</v>
      </c>
      <c r="M200" s="193">
        <f t="shared" si="110"/>
        <v>0</v>
      </c>
      <c r="N200" s="245">
        <f t="shared" si="111"/>
        <v>-1140</v>
      </c>
      <c r="O200" s="194">
        <f t="shared" si="112"/>
        <v>-1420</v>
      </c>
      <c r="P200" s="128">
        <f t="shared" si="113"/>
        <v>-280</v>
      </c>
      <c r="Q200" s="411" t="s">
        <v>266</v>
      </c>
      <c r="R200" s="63"/>
      <c r="S200" s="63"/>
      <c r="T200" s="62"/>
    </row>
    <row r="201" spans="1:28" ht="15.95" customHeight="1" x14ac:dyDescent="0.25">
      <c r="A201" s="316">
        <v>196</v>
      </c>
      <c r="B201" s="389" t="s">
        <v>65</v>
      </c>
      <c r="C201" s="232">
        <v>5000</v>
      </c>
      <c r="D201" s="91">
        <v>4500</v>
      </c>
      <c r="E201" s="321">
        <f t="shared" si="108"/>
        <v>-500</v>
      </c>
      <c r="F201" s="232">
        <v>5000</v>
      </c>
      <c r="G201" s="91">
        <v>4500</v>
      </c>
      <c r="H201" s="84">
        <f t="shared" si="109"/>
        <v>-500</v>
      </c>
      <c r="I201" s="363"/>
      <c r="J201" s="94">
        <f>F201+I201-C201</f>
        <v>0</v>
      </c>
      <c r="K201" s="95" t="e">
        <f>#REF!+#REF!-#REF!</f>
        <v>#REF!</v>
      </c>
      <c r="L201" s="96"/>
      <c r="M201" s="88">
        <f t="shared" si="110"/>
        <v>0</v>
      </c>
      <c r="N201" s="98">
        <f t="shared" si="111"/>
        <v>0</v>
      </c>
      <c r="O201" s="116">
        <f t="shared" si="112"/>
        <v>0</v>
      </c>
      <c r="P201" s="100">
        <f t="shared" si="113"/>
        <v>0</v>
      </c>
      <c r="Q201" s="157"/>
      <c r="T201" s="7"/>
      <c r="U201" s="3"/>
      <c r="V201" s="3"/>
      <c r="W201" s="3"/>
      <c r="X201" s="3"/>
      <c r="Y201" s="3"/>
      <c r="Z201" s="3"/>
      <c r="AA201" s="3"/>
      <c r="AB201" s="3"/>
    </row>
    <row r="202" spans="1:28" s="253" customFormat="1" ht="15.95" customHeight="1" x14ac:dyDescent="0.25">
      <c r="A202" s="316">
        <v>197</v>
      </c>
      <c r="B202" s="394" t="s">
        <v>136</v>
      </c>
      <c r="C202" s="258"/>
      <c r="D202" s="259"/>
      <c r="E202" s="337">
        <f t="shared" si="108"/>
        <v>0</v>
      </c>
      <c r="F202" s="258">
        <v>150</v>
      </c>
      <c r="G202" s="259">
        <v>150</v>
      </c>
      <c r="H202" s="284">
        <f t="shared" si="109"/>
        <v>0</v>
      </c>
      <c r="I202" s="366"/>
      <c r="J202" s="262"/>
      <c r="K202" s="263"/>
      <c r="L202" s="264"/>
      <c r="M202" s="285">
        <f t="shared" si="110"/>
        <v>0</v>
      </c>
      <c r="N202" s="265">
        <f t="shared" si="111"/>
        <v>150</v>
      </c>
      <c r="O202" s="286">
        <f t="shared" si="112"/>
        <v>150</v>
      </c>
      <c r="P202" s="267">
        <f t="shared" si="113"/>
        <v>0</v>
      </c>
      <c r="Q202" s="415"/>
      <c r="R202" s="252"/>
      <c r="S202" s="252"/>
      <c r="T202" s="251"/>
    </row>
    <row r="203" spans="1:28" s="253" customFormat="1" ht="15.95" customHeight="1" x14ac:dyDescent="0.25">
      <c r="A203" s="316">
        <v>198</v>
      </c>
      <c r="B203" s="394" t="s">
        <v>66</v>
      </c>
      <c r="C203" s="258">
        <v>311</v>
      </c>
      <c r="D203" s="259">
        <v>311</v>
      </c>
      <c r="E203" s="337">
        <f t="shared" si="108"/>
        <v>0</v>
      </c>
      <c r="F203" s="258">
        <v>10300</v>
      </c>
      <c r="G203" s="259">
        <v>10650</v>
      </c>
      <c r="H203" s="284">
        <f t="shared" si="109"/>
        <v>350</v>
      </c>
      <c r="I203" s="366">
        <v>0</v>
      </c>
      <c r="J203" s="262">
        <f>F203+I203-C203</f>
        <v>9989</v>
      </c>
      <c r="K203" s="263" t="e">
        <f>#REF!+#REF!-#REF!</f>
        <v>#REF!</v>
      </c>
      <c r="L203" s="264">
        <v>0</v>
      </c>
      <c r="M203" s="285">
        <f t="shared" si="110"/>
        <v>0</v>
      </c>
      <c r="N203" s="265">
        <f t="shared" si="111"/>
        <v>9989</v>
      </c>
      <c r="O203" s="286">
        <f t="shared" si="112"/>
        <v>10339</v>
      </c>
      <c r="P203" s="267">
        <f t="shared" si="113"/>
        <v>350</v>
      </c>
      <c r="Q203" s="416"/>
      <c r="R203" s="252"/>
      <c r="S203" s="252"/>
      <c r="T203" s="251"/>
    </row>
    <row r="204" spans="1:28" s="253" customFormat="1" ht="15.95" customHeight="1" x14ac:dyDescent="0.25">
      <c r="A204" s="316">
        <v>199</v>
      </c>
      <c r="B204" s="404" t="s">
        <v>181</v>
      </c>
      <c r="C204" s="258">
        <v>9</v>
      </c>
      <c r="D204" s="259">
        <v>9</v>
      </c>
      <c r="E204" s="337">
        <f t="shared" si="108"/>
        <v>0</v>
      </c>
      <c r="F204" s="258"/>
      <c r="G204" s="259"/>
      <c r="H204" s="284">
        <f t="shared" si="109"/>
        <v>0</v>
      </c>
      <c r="I204" s="366"/>
      <c r="J204" s="262"/>
      <c r="K204" s="263"/>
      <c r="L204" s="264"/>
      <c r="M204" s="285">
        <f t="shared" si="110"/>
        <v>0</v>
      </c>
      <c r="N204" s="265">
        <f t="shared" si="111"/>
        <v>-9</v>
      </c>
      <c r="O204" s="286">
        <f t="shared" si="112"/>
        <v>-9</v>
      </c>
      <c r="P204" s="267">
        <f t="shared" si="113"/>
        <v>0</v>
      </c>
      <c r="Q204" s="416"/>
      <c r="R204" s="252"/>
      <c r="S204" s="252"/>
      <c r="T204" s="251"/>
    </row>
    <row r="205" spans="1:28" s="253" customFormat="1" ht="15.95" customHeight="1" x14ac:dyDescent="0.25">
      <c r="A205" s="316">
        <v>200</v>
      </c>
      <c r="B205" s="404" t="s">
        <v>154</v>
      </c>
      <c r="C205" s="258"/>
      <c r="D205" s="259"/>
      <c r="E205" s="337">
        <f t="shared" si="108"/>
        <v>0</v>
      </c>
      <c r="F205" s="258">
        <v>160</v>
      </c>
      <c r="G205" s="259">
        <v>140</v>
      </c>
      <c r="H205" s="284">
        <f t="shared" si="109"/>
        <v>-20</v>
      </c>
      <c r="I205" s="366"/>
      <c r="J205" s="262"/>
      <c r="K205" s="263"/>
      <c r="L205" s="264"/>
      <c r="M205" s="285">
        <f t="shared" si="110"/>
        <v>0</v>
      </c>
      <c r="N205" s="265">
        <f t="shared" si="111"/>
        <v>160</v>
      </c>
      <c r="O205" s="286">
        <f t="shared" si="112"/>
        <v>140</v>
      </c>
      <c r="P205" s="267">
        <f t="shared" si="113"/>
        <v>-20</v>
      </c>
      <c r="Q205" s="416"/>
      <c r="R205" s="252"/>
      <c r="S205" s="252"/>
      <c r="T205" s="251"/>
    </row>
    <row r="206" spans="1:28" ht="15.95" customHeight="1" x14ac:dyDescent="0.25">
      <c r="A206" s="316">
        <v>201</v>
      </c>
      <c r="B206" s="390" t="s">
        <v>95</v>
      </c>
      <c r="C206" s="232">
        <v>0</v>
      </c>
      <c r="D206" s="91">
        <v>0</v>
      </c>
      <c r="E206" s="321">
        <f t="shared" si="108"/>
        <v>0</v>
      </c>
      <c r="F206" s="232">
        <v>1300</v>
      </c>
      <c r="G206" s="91">
        <v>612</v>
      </c>
      <c r="H206" s="84">
        <f t="shared" si="109"/>
        <v>-688</v>
      </c>
      <c r="I206" s="363">
        <v>0</v>
      </c>
      <c r="J206" s="94"/>
      <c r="K206" s="95"/>
      <c r="L206" s="96">
        <v>0</v>
      </c>
      <c r="M206" s="88">
        <f t="shared" si="110"/>
        <v>0</v>
      </c>
      <c r="N206" s="98">
        <f t="shared" si="111"/>
        <v>1300</v>
      </c>
      <c r="O206" s="116">
        <f t="shared" si="112"/>
        <v>612</v>
      </c>
      <c r="P206" s="100">
        <f t="shared" si="113"/>
        <v>-688</v>
      </c>
      <c r="Q206" s="157"/>
      <c r="T206" s="7"/>
      <c r="U206" s="3"/>
      <c r="V206" s="3"/>
      <c r="W206" s="3"/>
      <c r="X206" s="3"/>
      <c r="Y206" s="3"/>
      <c r="Z206" s="3"/>
      <c r="AA206" s="3"/>
      <c r="AB206" s="3"/>
    </row>
    <row r="207" spans="1:28" ht="15.95" customHeight="1" x14ac:dyDescent="0.25">
      <c r="A207" s="316">
        <v>202</v>
      </c>
      <c r="B207" s="390" t="s">
        <v>123</v>
      </c>
      <c r="C207" s="232">
        <v>2000</v>
      </c>
      <c r="D207" s="91">
        <v>2000</v>
      </c>
      <c r="E207" s="321">
        <f t="shared" si="108"/>
        <v>0</v>
      </c>
      <c r="F207" s="232"/>
      <c r="G207" s="91"/>
      <c r="H207" s="84">
        <f t="shared" si="109"/>
        <v>0</v>
      </c>
      <c r="I207" s="363">
        <v>2000</v>
      </c>
      <c r="J207" s="94"/>
      <c r="K207" s="95"/>
      <c r="L207" s="96">
        <v>2000</v>
      </c>
      <c r="M207" s="88">
        <f t="shared" si="110"/>
        <v>0</v>
      </c>
      <c r="N207" s="98">
        <f t="shared" si="111"/>
        <v>0</v>
      </c>
      <c r="O207" s="116">
        <f t="shared" si="112"/>
        <v>0</v>
      </c>
      <c r="P207" s="100">
        <f t="shared" si="113"/>
        <v>0</v>
      </c>
      <c r="Q207" s="157"/>
      <c r="T207" s="7"/>
      <c r="U207" s="3"/>
      <c r="V207" s="3"/>
      <c r="W207" s="3"/>
      <c r="X207" s="3"/>
      <c r="Y207" s="3"/>
      <c r="Z207" s="3"/>
      <c r="AA207" s="3"/>
      <c r="AB207" s="3"/>
    </row>
    <row r="208" spans="1:28" ht="15.95" customHeight="1" x14ac:dyDescent="0.25">
      <c r="A208" s="316">
        <v>203</v>
      </c>
      <c r="B208" s="390" t="s">
        <v>155</v>
      </c>
      <c r="C208" s="232"/>
      <c r="D208" s="91"/>
      <c r="E208" s="321">
        <f t="shared" si="108"/>
        <v>0</v>
      </c>
      <c r="F208" s="232"/>
      <c r="G208" s="91"/>
      <c r="H208" s="84">
        <f t="shared" si="109"/>
        <v>0</v>
      </c>
      <c r="I208" s="363">
        <v>100</v>
      </c>
      <c r="J208" s="94"/>
      <c r="K208" s="95"/>
      <c r="L208" s="96">
        <v>100</v>
      </c>
      <c r="M208" s="88">
        <f t="shared" si="110"/>
        <v>0</v>
      </c>
      <c r="N208" s="98">
        <f t="shared" si="111"/>
        <v>100</v>
      </c>
      <c r="O208" s="116">
        <f t="shared" si="112"/>
        <v>100</v>
      </c>
      <c r="P208" s="100">
        <f t="shared" si="113"/>
        <v>0</v>
      </c>
      <c r="Q208" s="157"/>
      <c r="T208" s="7"/>
      <c r="U208" s="3"/>
      <c r="V208" s="3"/>
      <c r="W208" s="3"/>
      <c r="X208" s="3"/>
      <c r="Y208" s="3"/>
      <c r="Z208" s="3"/>
      <c r="AA208" s="3"/>
      <c r="AB208" s="3"/>
    </row>
    <row r="209" spans="1:28" ht="17.25" customHeight="1" x14ac:dyDescent="0.25">
      <c r="A209" s="316">
        <v>204</v>
      </c>
      <c r="B209" s="390" t="s">
        <v>122</v>
      </c>
      <c r="C209" s="232">
        <v>0</v>
      </c>
      <c r="D209" s="91"/>
      <c r="E209" s="321">
        <f t="shared" si="108"/>
        <v>0</v>
      </c>
      <c r="F209" s="232"/>
      <c r="G209" s="91"/>
      <c r="H209" s="84">
        <f t="shared" si="109"/>
        <v>0</v>
      </c>
      <c r="I209" s="363">
        <v>100</v>
      </c>
      <c r="J209" s="94">
        <f>F209+I209-C209</f>
        <v>100</v>
      </c>
      <c r="K209" s="95" t="e">
        <f>#REF!+#REF!-#REF!</f>
        <v>#REF!</v>
      </c>
      <c r="L209" s="96">
        <v>100</v>
      </c>
      <c r="M209" s="88">
        <f t="shared" si="110"/>
        <v>0</v>
      </c>
      <c r="N209" s="98">
        <f t="shared" si="111"/>
        <v>100</v>
      </c>
      <c r="O209" s="116">
        <f t="shared" si="112"/>
        <v>100</v>
      </c>
      <c r="P209" s="100">
        <f t="shared" si="113"/>
        <v>0</v>
      </c>
      <c r="Q209" s="410"/>
      <c r="T209" s="7"/>
      <c r="U209" s="3"/>
      <c r="V209" s="3"/>
      <c r="W209" s="3"/>
      <c r="X209" s="3"/>
      <c r="Y209" s="3"/>
      <c r="Z209" s="3"/>
      <c r="AA209" s="3"/>
      <c r="AB209" s="3"/>
    </row>
    <row r="210" spans="1:28" ht="15.95" customHeight="1" x14ac:dyDescent="0.25">
      <c r="A210" s="316">
        <v>205</v>
      </c>
      <c r="B210" s="390" t="s">
        <v>171</v>
      </c>
      <c r="C210" s="232">
        <v>100</v>
      </c>
      <c r="D210" s="91">
        <v>100</v>
      </c>
      <c r="E210" s="321">
        <f t="shared" si="108"/>
        <v>0</v>
      </c>
      <c r="F210" s="232"/>
      <c r="G210" s="91"/>
      <c r="H210" s="84">
        <f t="shared" si="109"/>
        <v>0</v>
      </c>
      <c r="I210" s="363">
        <v>300</v>
      </c>
      <c r="J210" s="94"/>
      <c r="K210" s="95"/>
      <c r="L210" s="96">
        <v>300</v>
      </c>
      <c r="M210" s="88">
        <f t="shared" si="110"/>
        <v>0</v>
      </c>
      <c r="N210" s="98">
        <f t="shared" si="111"/>
        <v>200</v>
      </c>
      <c r="O210" s="116">
        <f t="shared" si="112"/>
        <v>200</v>
      </c>
      <c r="P210" s="100">
        <f t="shared" si="113"/>
        <v>0</v>
      </c>
      <c r="Q210" s="409"/>
      <c r="T210" s="7"/>
      <c r="U210" s="3"/>
      <c r="V210" s="3"/>
      <c r="W210" s="3"/>
      <c r="X210" s="3"/>
      <c r="Y210" s="3"/>
      <c r="Z210" s="3"/>
      <c r="AA210" s="3"/>
      <c r="AB210" s="3"/>
    </row>
    <row r="211" spans="1:28" ht="15.95" customHeight="1" x14ac:dyDescent="0.25">
      <c r="A211" s="316">
        <v>206</v>
      </c>
      <c r="B211" s="389" t="s">
        <v>80</v>
      </c>
      <c r="C211" s="349">
        <v>2000</v>
      </c>
      <c r="D211" s="345">
        <v>2000</v>
      </c>
      <c r="E211" s="322">
        <f t="shared" ref="E211:E213" si="115">D211-C211</f>
        <v>0</v>
      </c>
      <c r="F211" s="349"/>
      <c r="G211" s="345"/>
      <c r="H211" s="93">
        <f t="shared" ref="H211:H213" si="116">G211-F211</f>
        <v>0</v>
      </c>
      <c r="I211" s="370">
        <v>2000</v>
      </c>
      <c r="J211" s="94">
        <f>F211+I211-C211</f>
        <v>0</v>
      </c>
      <c r="K211" s="95" t="e">
        <f>#REF!+#REF!-#REF!</f>
        <v>#REF!</v>
      </c>
      <c r="L211" s="346">
        <v>2000</v>
      </c>
      <c r="M211" s="118">
        <f t="shared" ref="M211:M213" si="117">L211-I211</f>
        <v>0</v>
      </c>
      <c r="N211" s="98">
        <f t="shared" ref="N211:N213" si="118">I211+F211-C211</f>
        <v>0</v>
      </c>
      <c r="O211" s="134">
        <f t="shared" ref="O211:O213" si="119">L211+G211-D211</f>
        <v>0</v>
      </c>
      <c r="P211" s="135">
        <f t="shared" ref="P211:P213" si="120">O211-N211</f>
        <v>0</v>
      </c>
      <c r="Q211" s="157"/>
      <c r="T211" s="7"/>
      <c r="U211" s="3"/>
      <c r="V211" s="3"/>
      <c r="W211" s="3"/>
      <c r="X211" s="3"/>
      <c r="Y211" s="3"/>
      <c r="Z211" s="3"/>
      <c r="AA211" s="3"/>
      <c r="AB211" s="3"/>
    </row>
    <row r="212" spans="1:28" ht="15.95" customHeight="1" x14ac:dyDescent="0.25">
      <c r="A212" s="316">
        <v>207</v>
      </c>
      <c r="B212" s="389" t="s">
        <v>137</v>
      </c>
      <c r="C212" s="349">
        <v>10500</v>
      </c>
      <c r="D212" s="345">
        <v>10500</v>
      </c>
      <c r="E212" s="322">
        <f t="shared" si="115"/>
        <v>0</v>
      </c>
      <c r="F212" s="349"/>
      <c r="G212" s="345"/>
      <c r="H212" s="93">
        <f t="shared" si="116"/>
        <v>0</v>
      </c>
      <c r="I212" s="370">
        <v>10500</v>
      </c>
      <c r="J212" s="94"/>
      <c r="K212" s="95"/>
      <c r="L212" s="346">
        <v>10500</v>
      </c>
      <c r="M212" s="118">
        <f t="shared" si="117"/>
        <v>0</v>
      </c>
      <c r="N212" s="98">
        <f t="shared" si="118"/>
        <v>0</v>
      </c>
      <c r="O212" s="134">
        <f t="shared" si="119"/>
        <v>0</v>
      </c>
      <c r="P212" s="135">
        <f t="shared" si="120"/>
        <v>0</v>
      </c>
      <c r="Q212" s="421"/>
      <c r="T212" s="7"/>
      <c r="U212" s="3"/>
      <c r="V212" s="3"/>
      <c r="W212" s="3"/>
      <c r="X212" s="3"/>
      <c r="Y212" s="3"/>
      <c r="Z212" s="3"/>
      <c r="AA212" s="3"/>
      <c r="AB212" s="3"/>
    </row>
    <row r="213" spans="1:28" ht="15.95" customHeight="1" thickBot="1" x14ac:dyDescent="0.3">
      <c r="A213" s="316">
        <v>208</v>
      </c>
      <c r="B213" s="405" t="s">
        <v>199</v>
      </c>
      <c r="C213" s="287">
        <v>1701</v>
      </c>
      <c r="D213" s="288">
        <v>0</v>
      </c>
      <c r="E213" s="343">
        <f t="shared" si="115"/>
        <v>-1701</v>
      </c>
      <c r="F213" s="287"/>
      <c r="G213" s="288"/>
      <c r="H213" s="344">
        <f t="shared" si="116"/>
        <v>0</v>
      </c>
      <c r="I213" s="371">
        <v>1701</v>
      </c>
      <c r="J213" s="289"/>
      <c r="K213" s="290"/>
      <c r="L213" s="291">
        <v>0</v>
      </c>
      <c r="M213" s="292">
        <f t="shared" si="117"/>
        <v>-1701</v>
      </c>
      <c r="N213" s="347">
        <f t="shared" si="118"/>
        <v>0</v>
      </c>
      <c r="O213" s="293">
        <f t="shared" si="119"/>
        <v>0</v>
      </c>
      <c r="P213" s="342">
        <f t="shared" si="120"/>
        <v>0</v>
      </c>
      <c r="Q213" s="421"/>
      <c r="T213" s="7"/>
      <c r="U213" s="3"/>
      <c r="V213" s="3"/>
      <c r="W213" s="3"/>
      <c r="X213" s="3"/>
      <c r="Y213" s="3"/>
      <c r="Z213" s="3"/>
      <c r="AA213" s="3"/>
      <c r="AB213" s="3"/>
    </row>
    <row r="214" spans="1:28" s="48" customFormat="1" ht="15.95" customHeight="1" thickBot="1" x14ac:dyDescent="0.3">
      <c r="A214" s="316">
        <v>209</v>
      </c>
      <c r="B214" s="391" t="s">
        <v>67</v>
      </c>
      <c r="C214" s="197">
        <f>SUM(C179:C213)</f>
        <v>47142</v>
      </c>
      <c r="D214" s="195">
        <f>SUM(D179:D213)</f>
        <v>45321</v>
      </c>
      <c r="E214" s="339">
        <f>SUM(E179:E213)</f>
        <v>-1821</v>
      </c>
      <c r="F214" s="197">
        <f>SUM(F179:F213)</f>
        <v>23351</v>
      </c>
      <c r="G214" s="195">
        <f>SUM(G179:G213)</f>
        <v>22966</v>
      </c>
      <c r="H214" s="196">
        <f>SUM(H179:H212)</f>
        <v>-385</v>
      </c>
      <c r="I214" s="197">
        <f>SUM(I179:I213)</f>
        <v>42290</v>
      </c>
      <c r="J214" s="198">
        <f>SUM(J179:J212)</f>
        <v>15601</v>
      </c>
      <c r="K214" s="198" t="e">
        <f>SUM(K179:K212)</f>
        <v>#REF!</v>
      </c>
      <c r="L214" s="195">
        <f>SUM(L179:L213)</f>
        <v>40861</v>
      </c>
      <c r="M214" s="196">
        <f>SUM(M179:M213)</f>
        <v>-1429</v>
      </c>
      <c r="N214" s="197">
        <f>SUM(N179:N212)</f>
        <v>18499</v>
      </c>
      <c r="O214" s="195">
        <f>SUM(O179:O213)</f>
        <v>18506</v>
      </c>
      <c r="P214" s="199">
        <f>SUM(P179:P213)</f>
        <v>7</v>
      </c>
      <c r="Q214" s="478"/>
      <c r="R214" s="50"/>
      <c r="S214" s="50"/>
      <c r="T214" s="50"/>
      <c r="U214" s="50"/>
      <c r="V214" s="50"/>
      <c r="W214" s="51"/>
      <c r="X214" s="51"/>
      <c r="Y214" s="51"/>
      <c r="Z214" s="51"/>
      <c r="AA214" s="51"/>
      <c r="AB214" s="51"/>
    </row>
    <row r="215" spans="1:28" s="40" customFormat="1" ht="21" customHeight="1" thickBot="1" x14ac:dyDescent="0.3">
      <c r="A215" s="316">
        <v>210</v>
      </c>
      <c r="B215" s="396" t="s">
        <v>68</v>
      </c>
      <c r="C215" s="201">
        <f t="shared" ref="C215:O215" si="121">C20+C33+C47+C62+C82+C91+C102+C112+C119+C122+C125+C160+C163+C169+C172+C176+C178+C214</f>
        <v>213302</v>
      </c>
      <c r="D215" s="200">
        <f t="shared" si="121"/>
        <v>212275</v>
      </c>
      <c r="E215" s="350">
        <f t="shared" si="121"/>
        <v>-1027</v>
      </c>
      <c r="F215" s="201">
        <f t="shared" si="121"/>
        <v>82992</v>
      </c>
      <c r="G215" s="200">
        <f t="shared" si="121"/>
        <v>82839</v>
      </c>
      <c r="H215" s="361">
        <f t="shared" si="121"/>
        <v>-153</v>
      </c>
      <c r="I215" s="201">
        <f t="shared" si="121"/>
        <v>130310</v>
      </c>
      <c r="J215" s="201" t="e">
        <f t="shared" si="121"/>
        <v>#REF!</v>
      </c>
      <c r="K215" s="201" t="e">
        <f t="shared" si="121"/>
        <v>#REF!</v>
      </c>
      <c r="L215" s="200">
        <f t="shared" si="121"/>
        <v>129436</v>
      </c>
      <c r="M215" s="361">
        <f t="shared" si="121"/>
        <v>-874</v>
      </c>
      <c r="N215" s="201">
        <f t="shared" si="121"/>
        <v>0</v>
      </c>
      <c r="O215" s="200">
        <f t="shared" si="121"/>
        <v>0</v>
      </c>
      <c r="P215" s="311">
        <f>P214+P178+P172+P169+P163+P160+P125+P122+P119+P112+P102+P91+P82+P62+P47++P33-P20+P176</f>
        <v>0</v>
      </c>
      <c r="Q215" s="471"/>
      <c r="R215" s="50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5.95" customHeight="1" thickBot="1" x14ac:dyDescent="0.3">
      <c r="A216" s="316">
        <v>211</v>
      </c>
      <c r="B216" s="406" t="s">
        <v>175</v>
      </c>
      <c r="C216" s="351"/>
      <c r="D216" s="184"/>
      <c r="E216" s="352">
        <f>+D215/C215-1</f>
        <v>-4.8147696692951714E-3</v>
      </c>
      <c r="F216" s="351"/>
      <c r="G216" s="184"/>
      <c r="H216" s="362">
        <f>+G215/F215-1</f>
        <v>-1.843551185656489E-3</v>
      </c>
      <c r="I216" s="372"/>
      <c r="J216" s="187"/>
      <c r="K216" s="188"/>
      <c r="L216" s="189"/>
      <c r="M216" s="423">
        <f>+L215/I215-1</f>
        <v>-6.7070831095080718E-3</v>
      </c>
      <c r="N216" s="248"/>
      <c r="O216" s="81"/>
      <c r="P216" s="78"/>
      <c r="Q216" s="418"/>
      <c r="T216" s="7"/>
      <c r="U216" s="3"/>
      <c r="V216" s="3"/>
      <c r="W216" s="3"/>
      <c r="X216" s="3"/>
      <c r="Y216" s="3"/>
      <c r="Z216" s="3"/>
      <c r="AA216" s="3"/>
      <c r="AB216" s="3"/>
    </row>
    <row r="217" spans="1:28" ht="41.45" customHeight="1" x14ac:dyDescent="0.35">
      <c r="A217"/>
      <c r="B217" s="25"/>
      <c r="D217" s="67"/>
      <c r="E217" s="25"/>
      <c r="H217" s="37"/>
      <c r="I217" s="241"/>
      <c r="J217" s="21"/>
      <c r="K217" s="26"/>
      <c r="L217" s="70"/>
      <c r="M217" s="33"/>
      <c r="N217" s="249"/>
      <c r="O217" s="73"/>
      <c r="P217" s="2"/>
      <c r="Q217" s="479"/>
      <c r="AA217" t="s">
        <v>69</v>
      </c>
      <c r="AB217" s="3"/>
    </row>
    <row r="218" spans="1:28" ht="41.45" customHeight="1" x14ac:dyDescent="0.25">
      <c r="A218" s="20"/>
      <c r="B218" s="25"/>
      <c r="E218" s="25"/>
      <c r="H218" s="37"/>
      <c r="I218" s="23"/>
      <c r="J218" s="24"/>
      <c r="K218" s="27"/>
      <c r="M218" s="34"/>
      <c r="O218" s="73"/>
      <c r="P218" s="2"/>
      <c r="Q218" s="479"/>
      <c r="AB218" s="3"/>
    </row>
    <row r="219" spans="1:28" ht="41.45" customHeight="1" x14ac:dyDescent="0.25">
      <c r="A219" s="20"/>
      <c r="B219" s="25"/>
      <c r="E219" s="25"/>
      <c r="H219" s="37"/>
      <c r="I219" s="23"/>
      <c r="J219" s="24"/>
      <c r="K219" s="27"/>
      <c r="M219" s="34"/>
      <c r="O219" s="73"/>
      <c r="P219" s="2"/>
      <c r="Q219" s="479"/>
      <c r="AB219" s="3"/>
    </row>
    <row r="220" spans="1:28" ht="41.45" customHeight="1" x14ac:dyDescent="0.25">
      <c r="A220" s="20"/>
      <c r="B220" s="25"/>
      <c r="E220" s="25"/>
      <c r="H220" s="37"/>
      <c r="I220" s="23"/>
      <c r="J220" s="24"/>
      <c r="K220" s="27"/>
      <c r="M220" s="34"/>
      <c r="O220" s="73"/>
      <c r="P220" s="2"/>
      <c r="Q220" s="479"/>
      <c r="AB220" s="3"/>
    </row>
    <row r="221" spans="1:28" ht="41.45" customHeight="1" x14ac:dyDescent="0.25">
      <c r="A221" s="20"/>
      <c r="B221" s="25"/>
      <c r="E221" s="25"/>
      <c r="H221" s="37"/>
      <c r="I221" s="23"/>
      <c r="J221" s="24"/>
      <c r="K221" s="27"/>
      <c r="M221" s="34"/>
      <c r="O221" s="73"/>
      <c r="P221" s="2"/>
      <c r="Q221" s="479"/>
      <c r="AB221" s="3"/>
    </row>
    <row r="222" spans="1:28" ht="41.45" customHeight="1" x14ac:dyDescent="0.25">
      <c r="A222" s="20"/>
      <c r="B222" s="25"/>
      <c r="E222" s="25"/>
      <c r="H222" s="37"/>
      <c r="I222" s="23"/>
      <c r="J222" s="24"/>
      <c r="K222" s="27"/>
      <c r="M222" s="34"/>
      <c r="O222" s="73"/>
      <c r="P222" s="2"/>
      <c r="Q222" s="479"/>
      <c r="AB222" s="3"/>
    </row>
    <row r="223" spans="1:28" ht="41.45" customHeight="1" x14ac:dyDescent="0.25">
      <c r="A223" s="20"/>
      <c r="B223" s="25"/>
      <c r="E223" s="25"/>
      <c r="H223" s="37"/>
      <c r="I223" s="23"/>
      <c r="J223" s="24"/>
      <c r="K223" s="27"/>
      <c r="M223" s="34"/>
      <c r="O223" s="73"/>
      <c r="P223" s="2"/>
      <c r="Q223" s="479"/>
      <c r="AB223" s="3"/>
    </row>
    <row r="224" spans="1:28" ht="41.45" customHeight="1" x14ac:dyDescent="0.25">
      <c r="A224" s="20"/>
      <c r="B224" s="25"/>
      <c r="E224" s="25"/>
      <c r="H224" s="37"/>
      <c r="I224" s="23"/>
      <c r="J224" s="24"/>
      <c r="K224" s="27"/>
      <c r="M224" s="34"/>
      <c r="O224" s="73"/>
      <c r="P224" s="2"/>
      <c r="Q224" s="479"/>
      <c r="AB224" s="3"/>
    </row>
    <row r="225" spans="1:28" ht="41.45" customHeight="1" x14ac:dyDescent="0.25">
      <c r="A225" s="20"/>
      <c r="B225" s="25"/>
      <c r="E225" s="25"/>
      <c r="H225" s="37"/>
      <c r="I225" s="23"/>
      <c r="J225" s="24"/>
      <c r="K225" s="27"/>
      <c r="M225" s="34"/>
      <c r="O225" s="73"/>
      <c r="P225" s="2"/>
      <c r="Q225" s="479"/>
      <c r="AB225" s="3"/>
    </row>
    <row r="226" spans="1:28" ht="41.45" customHeight="1" x14ac:dyDescent="0.25">
      <c r="A226" s="20"/>
      <c r="B226" s="25"/>
      <c r="E226" s="25"/>
      <c r="H226" s="37"/>
      <c r="I226" s="23"/>
      <c r="J226" s="24"/>
      <c r="K226" s="27"/>
      <c r="M226" s="34"/>
      <c r="O226" s="73"/>
      <c r="P226" s="2"/>
      <c r="Q226" s="479"/>
      <c r="AB226" s="3"/>
    </row>
    <row r="227" spans="1:28" ht="41.45" customHeight="1" x14ac:dyDescent="0.25">
      <c r="A227" s="20"/>
      <c r="B227" s="25"/>
      <c r="E227" s="25"/>
      <c r="H227" s="37"/>
      <c r="I227" s="23"/>
      <c r="J227" s="24"/>
      <c r="K227" s="27"/>
      <c r="M227" s="34"/>
      <c r="O227" s="73"/>
      <c r="P227" s="2"/>
      <c r="Q227" s="479"/>
      <c r="AB227" s="3"/>
    </row>
    <row r="228" spans="1:28" ht="41.45" customHeight="1" x14ac:dyDescent="0.25">
      <c r="A228" s="20"/>
      <c r="B228" s="25"/>
      <c r="E228" s="25"/>
      <c r="H228" s="37"/>
      <c r="I228" s="23"/>
      <c r="J228" s="24"/>
      <c r="K228" s="27"/>
      <c r="M228" s="34"/>
      <c r="O228" s="73"/>
      <c r="P228" s="2"/>
      <c r="Q228" s="479"/>
      <c r="AB228" s="3"/>
    </row>
    <row r="229" spans="1:28" ht="41.45" customHeight="1" x14ac:dyDescent="0.25">
      <c r="A229" s="20"/>
      <c r="B229" s="25"/>
      <c r="E229" s="25"/>
      <c r="H229" s="37"/>
      <c r="I229" s="23"/>
      <c r="J229" s="24"/>
      <c r="K229" s="27"/>
      <c r="M229" s="34"/>
      <c r="O229" s="73"/>
      <c r="P229" s="2"/>
      <c r="Q229" s="479"/>
      <c r="AB229" s="3"/>
    </row>
    <row r="230" spans="1:28" ht="41.45" customHeight="1" x14ac:dyDescent="0.25">
      <c r="A230" s="20"/>
      <c r="B230" s="25"/>
      <c r="E230" s="25"/>
      <c r="H230" s="37"/>
      <c r="I230" s="23"/>
      <c r="J230" s="24"/>
      <c r="K230" s="27"/>
      <c r="M230" s="34"/>
      <c r="O230" s="73"/>
      <c r="P230" s="2"/>
      <c r="Q230" s="479"/>
      <c r="AB230" s="3"/>
    </row>
    <row r="231" spans="1:28" ht="41.45" customHeight="1" x14ac:dyDescent="0.25">
      <c r="A231" s="20"/>
      <c r="B231" s="25"/>
      <c r="E231" s="25"/>
      <c r="H231" s="37"/>
      <c r="I231" s="23"/>
      <c r="J231" s="24"/>
      <c r="K231" s="27"/>
      <c r="M231" s="34"/>
      <c r="O231" s="73"/>
      <c r="P231" s="2"/>
      <c r="Q231" s="479"/>
      <c r="AB231" s="3"/>
    </row>
    <row r="232" spans="1:28" ht="41.45" customHeight="1" x14ac:dyDescent="0.25">
      <c r="A232" s="20"/>
      <c r="B232" s="25"/>
      <c r="E232" s="25"/>
      <c r="H232" s="37"/>
      <c r="I232" s="23"/>
      <c r="J232" s="24"/>
      <c r="K232" s="27"/>
      <c r="M232" s="34"/>
      <c r="O232" s="73"/>
      <c r="P232" s="2"/>
      <c r="Q232" s="479"/>
      <c r="AB232" s="3"/>
    </row>
    <row r="233" spans="1:28" ht="41.45" customHeight="1" x14ac:dyDescent="0.25">
      <c r="A233" s="20"/>
      <c r="B233" s="25"/>
      <c r="E233" s="25"/>
      <c r="H233" s="37"/>
      <c r="I233" s="23"/>
      <c r="J233" s="24"/>
      <c r="K233" s="27"/>
      <c r="M233" s="34"/>
      <c r="O233" s="73"/>
      <c r="P233" s="2"/>
      <c r="Q233" s="479"/>
      <c r="AB233" s="3"/>
    </row>
    <row r="234" spans="1:28" ht="41.45" customHeight="1" x14ac:dyDescent="0.25">
      <c r="A234" s="20"/>
      <c r="B234" s="25"/>
      <c r="E234" s="25"/>
      <c r="H234" s="37"/>
      <c r="I234" s="23"/>
      <c r="J234" s="24"/>
      <c r="K234" s="27"/>
      <c r="M234" s="34"/>
      <c r="O234" s="73"/>
      <c r="P234" s="2"/>
      <c r="Q234" s="479"/>
      <c r="AB234" s="3"/>
    </row>
    <row r="235" spans="1:28" ht="41.45" customHeight="1" x14ac:dyDescent="0.25">
      <c r="A235" s="20"/>
      <c r="B235" s="25"/>
      <c r="E235" s="25"/>
      <c r="H235" s="37"/>
      <c r="I235" s="23"/>
      <c r="J235" s="24"/>
      <c r="K235" s="27"/>
      <c r="M235" s="34"/>
      <c r="O235" s="73"/>
      <c r="P235" s="2"/>
      <c r="Q235" s="479"/>
      <c r="AB235" s="3"/>
    </row>
    <row r="236" spans="1:28" ht="41.45" customHeight="1" x14ac:dyDescent="0.25">
      <c r="A236" s="20"/>
      <c r="B236" s="25"/>
      <c r="E236" s="25"/>
      <c r="H236" s="37"/>
      <c r="I236" s="23"/>
      <c r="J236" s="24"/>
      <c r="K236" s="27"/>
      <c r="M236" s="34"/>
      <c r="O236" s="73"/>
      <c r="P236" s="2"/>
      <c r="Q236" s="479"/>
      <c r="AB236" s="3"/>
    </row>
    <row r="237" spans="1:28" ht="41.45" customHeight="1" x14ac:dyDescent="0.25">
      <c r="A237" s="20"/>
      <c r="B237" s="25"/>
      <c r="E237" s="25"/>
      <c r="H237" s="37"/>
      <c r="I237" s="23"/>
      <c r="J237" s="24"/>
      <c r="K237" s="27"/>
      <c r="M237" s="34"/>
      <c r="O237" s="73"/>
      <c r="P237" s="2"/>
      <c r="Q237" s="479"/>
      <c r="AB237" s="3"/>
    </row>
    <row r="238" spans="1:28" ht="41.45" customHeight="1" x14ac:dyDescent="0.25">
      <c r="A238" s="20"/>
      <c r="B238" s="25"/>
      <c r="E238" s="25"/>
      <c r="H238" s="37"/>
      <c r="I238" s="23"/>
      <c r="J238" s="24"/>
      <c r="K238" s="27"/>
      <c r="M238" s="34"/>
      <c r="O238" s="73"/>
      <c r="P238" s="2"/>
      <c r="Q238" s="479"/>
      <c r="AB238" s="3"/>
    </row>
    <row r="239" spans="1:28" ht="41.45" customHeight="1" x14ac:dyDescent="0.25">
      <c r="A239" s="20"/>
      <c r="B239" s="25"/>
      <c r="E239" s="25"/>
      <c r="H239" s="37"/>
      <c r="I239" s="23"/>
      <c r="J239" s="24"/>
      <c r="K239" s="27"/>
      <c r="M239" s="34"/>
      <c r="O239" s="73"/>
      <c r="P239" s="2"/>
      <c r="Q239" s="479"/>
      <c r="AB239" s="3"/>
    </row>
    <row r="240" spans="1:28" ht="41.45" customHeight="1" x14ac:dyDescent="0.25">
      <c r="A240" s="20"/>
      <c r="B240" s="25"/>
      <c r="E240" s="25"/>
      <c r="H240" s="37"/>
      <c r="I240" s="23"/>
      <c r="J240" s="24"/>
      <c r="K240" s="27"/>
      <c r="M240" s="34"/>
      <c r="O240" s="73"/>
      <c r="P240" s="2"/>
      <c r="Q240" s="479"/>
      <c r="AB240" s="3"/>
    </row>
    <row r="241" spans="1:28" ht="41.45" customHeight="1" x14ac:dyDescent="0.25">
      <c r="A241" s="20"/>
      <c r="B241" s="25"/>
      <c r="E241" s="25"/>
      <c r="H241" s="37"/>
      <c r="I241" s="23"/>
      <c r="J241" s="24"/>
      <c r="K241" s="27"/>
      <c r="M241" s="34"/>
      <c r="O241" s="73"/>
      <c r="P241" s="2"/>
      <c r="Q241" s="479"/>
      <c r="AB241" s="3"/>
    </row>
    <row r="242" spans="1:28" ht="41.45" customHeight="1" x14ac:dyDescent="0.25">
      <c r="A242" s="20"/>
      <c r="B242" s="25"/>
      <c r="E242" s="25"/>
      <c r="H242" s="37"/>
      <c r="I242" s="23"/>
      <c r="J242" s="24"/>
      <c r="K242" s="27"/>
      <c r="M242" s="34"/>
      <c r="O242" s="73"/>
      <c r="P242" s="2"/>
      <c r="Q242" s="479"/>
      <c r="AB242" s="3"/>
    </row>
    <row r="243" spans="1:28" ht="41.45" customHeight="1" x14ac:dyDescent="0.25">
      <c r="A243" s="20"/>
      <c r="B243" s="25"/>
      <c r="E243" s="25"/>
      <c r="H243" s="37"/>
      <c r="I243" s="23"/>
      <c r="J243" s="24"/>
      <c r="K243" s="27"/>
      <c r="M243" s="34"/>
      <c r="O243" s="73"/>
      <c r="P243" s="2"/>
      <c r="Q243" s="479"/>
      <c r="AB243" s="3"/>
    </row>
    <row r="244" spans="1:28" ht="41.45" customHeight="1" x14ac:dyDescent="0.25">
      <c r="A244" s="20"/>
      <c r="B244" s="25"/>
      <c r="E244" s="25"/>
      <c r="H244" s="37"/>
      <c r="I244" s="23"/>
      <c r="J244" s="24"/>
      <c r="K244" s="27"/>
      <c r="M244" s="34"/>
      <c r="O244" s="73"/>
      <c r="P244" s="2"/>
      <c r="Q244" s="479"/>
      <c r="AB244" s="3"/>
    </row>
    <row r="245" spans="1:28" ht="41.45" customHeight="1" x14ac:dyDescent="0.25">
      <c r="A245" s="20"/>
      <c r="B245" s="25"/>
      <c r="E245" s="25"/>
      <c r="H245" s="37"/>
      <c r="I245" s="23"/>
      <c r="J245" s="24"/>
      <c r="K245" s="27"/>
      <c r="M245" s="34"/>
      <c r="O245" s="73"/>
      <c r="P245" s="2"/>
      <c r="Q245" s="479"/>
      <c r="AB245" s="3"/>
    </row>
    <row r="246" spans="1:28" ht="41.45" customHeight="1" x14ac:dyDescent="0.25">
      <c r="A246" s="20"/>
      <c r="B246" s="25"/>
      <c r="E246" s="25"/>
      <c r="H246" s="37"/>
      <c r="I246" s="23"/>
      <c r="J246" s="24"/>
      <c r="K246" s="27"/>
      <c r="M246" s="34"/>
      <c r="O246" s="73"/>
      <c r="P246" s="2"/>
      <c r="Q246" s="479"/>
      <c r="AB246" s="3"/>
    </row>
    <row r="247" spans="1:28" ht="41.45" customHeight="1" x14ac:dyDescent="0.25">
      <c r="A247" s="20"/>
      <c r="B247" s="25"/>
      <c r="E247" s="25"/>
      <c r="H247" s="37"/>
      <c r="I247" s="23"/>
      <c r="J247" s="24"/>
      <c r="K247" s="27"/>
      <c r="M247" s="34"/>
      <c r="O247" s="73"/>
      <c r="P247" s="2"/>
      <c r="Q247" s="479"/>
      <c r="AB247" s="3"/>
    </row>
    <row r="248" spans="1:28" ht="41.45" customHeight="1" x14ac:dyDescent="0.25">
      <c r="A248" s="20"/>
      <c r="B248" s="25"/>
      <c r="E248" s="25"/>
      <c r="H248" s="37"/>
      <c r="I248" s="23"/>
      <c r="J248" s="24"/>
      <c r="K248" s="27"/>
      <c r="M248" s="34"/>
      <c r="O248" s="73"/>
      <c r="P248" s="2"/>
      <c r="Q248" s="479"/>
      <c r="AB248" s="3"/>
    </row>
    <row r="249" spans="1:28" ht="41.45" customHeight="1" x14ac:dyDescent="0.25">
      <c r="A249" s="20"/>
      <c r="B249" s="25"/>
      <c r="E249" s="25"/>
      <c r="H249" s="37"/>
      <c r="I249" s="23"/>
      <c r="J249" s="24"/>
      <c r="K249" s="27"/>
      <c r="M249" s="34"/>
      <c r="O249" s="73"/>
      <c r="P249" s="2"/>
      <c r="Q249" s="479"/>
      <c r="AB249" s="3"/>
    </row>
    <row r="250" spans="1:28" ht="41.45" customHeight="1" x14ac:dyDescent="0.25">
      <c r="A250" s="20"/>
      <c r="B250" s="25"/>
      <c r="E250" s="25"/>
      <c r="H250" s="37"/>
      <c r="I250" s="23"/>
      <c r="J250" s="24"/>
      <c r="K250" s="27"/>
      <c r="M250" s="34"/>
      <c r="O250" s="73"/>
      <c r="P250" s="2"/>
      <c r="Q250" s="479"/>
      <c r="AB250" s="3"/>
    </row>
    <row r="251" spans="1:28" ht="41.45" customHeight="1" x14ac:dyDescent="0.25">
      <c r="A251" s="20"/>
      <c r="B251" s="25"/>
      <c r="E251" s="25"/>
      <c r="H251" s="37"/>
      <c r="I251" s="23"/>
      <c r="J251" s="24"/>
      <c r="K251" s="27"/>
      <c r="M251" s="34"/>
      <c r="O251" s="73"/>
      <c r="P251" s="2"/>
      <c r="Q251" s="479"/>
      <c r="AB251" s="3"/>
    </row>
    <row r="252" spans="1:28" ht="41.45" customHeight="1" x14ac:dyDescent="0.25">
      <c r="A252" s="20"/>
      <c r="B252" s="25"/>
      <c r="E252" s="25"/>
      <c r="H252" s="37"/>
      <c r="I252" s="23"/>
      <c r="J252" s="24"/>
      <c r="K252" s="27"/>
      <c r="M252" s="34"/>
      <c r="O252" s="73"/>
      <c r="P252" s="2"/>
      <c r="Q252" s="479"/>
      <c r="AB252" s="3"/>
    </row>
    <row r="253" spans="1:28" ht="41.45" customHeight="1" x14ac:dyDescent="0.25">
      <c r="A253" s="20"/>
      <c r="B253" s="25"/>
      <c r="E253" s="25"/>
      <c r="H253" s="37"/>
      <c r="I253" s="23"/>
      <c r="J253" s="24"/>
      <c r="K253" s="27"/>
      <c r="M253" s="34"/>
      <c r="O253" s="73"/>
      <c r="P253" s="2"/>
      <c r="Q253" s="479"/>
      <c r="AB253" s="3"/>
    </row>
    <row r="254" spans="1:28" ht="41.45" customHeight="1" x14ac:dyDescent="0.25">
      <c r="A254" s="20"/>
      <c r="B254" s="25"/>
      <c r="E254" s="25"/>
      <c r="H254" s="37"/>
      <c r="I254" s="23"/>
      <c r="J254" s="24"/>
      <c r="K254" s="27"/>
      <c r="M254" s="34"/>
      <c r="O254" s="73"/>
      <c r="P254" s="2"/>
      <c r="Q254" s="479"/>
      <c r="AB254" s="3"/>
    </row>
    <row r="255" spans="1:28" ht="41.45" customHeight="1" x14ac:dyDescent="0.25">
      <c r="A255" s="20"/>
      <c r="B255" s="25"/>
      <c r="E255" s="25"/>
      <c r="H255" s="37"/>
      <c r="I255" s="23"/>
      <c r="J255" s="24"/>
      <c r="K255" s="27"/>
      <c r="M255" s="34"/>
      <c r="O255" s="73"/>
      <c r="P255" s="2"/>
      <c r="Q255" s="479"/>
      <c r="AB255" s="3"/>
    </row>
    <row r="256" spans="1:28" ht="41.45" customHeight="1" x14ac:dyDescent="0.25">
      <c r="A256" s="20"/>
      <c r="B256" s="25"/>
      <c r="E256" s="25"/>
      <c r="H256" s="37"/>
      <c r="I256" s="23"/>
      <c r="J256" s="24"/>
      <c r="K256" s="27"/>
      <c r="M256" s="34"/>
      <c r="O256" s="73"/>
      <c r="P256" s="2"/>
      <c r="Q256" s="479"/>
      <c r="AB256" s="3"/>
    </row>
    <row r="257" spans="1:28" ht="41.45" customHeight="1" x14ac:dyDescent="0.25">
      <c r="A257" s="20"/>
      <c r="B257" s="25"/>
      <c r="E257" s="25"/>
      <c r="H257" s="37"/>
      <c r="I257" s="23"/>
      <c r="J257" s="24"/>
      <c r="K257" s="27"/>
      <c r="M257" s="34"/>
      <c r="O257" s="73"/>
      <c r="P257" s="2"/>
      <c r="Q257" s="479"/>
      <c r="AB257" s="3"/>
    </row>
    <row r="258" spans="1:28" ht="41.45" customHeight="1" x14ac:dyDescent="0.25">
      <c r="A258" s="20"/>
      <c r="B258" s="25"/>
      <c r="E258" s="25"/>
      <c r="H258" s="37"/>
      <c r="I258" s="23"/>
      <c r="J258" s="24"/>
      <c r="K258" s="27"/>
      <c r="M258" s="34"/>
      <c r="O258" s="73"/>
      <c r="P258" s="2"/>
      <c r="Q258" s="479"/>
      <c r="AB258" s="3"/>
    </row>
    <row r="259" spans="1:28" ht="41.45" customHeight="1" x14ac:dyDescent="0.25">
      <c r="A259" s="20"/>
      <c r="B259" s="25"/>
      <c r="E259" s="25"/>
      <c r="H259" s="37"/>
      <c r="I259" s="23"/>
      <c r="J259" s="24"/>
      <c r="K259" s="27"/>
      <c r="M259" s="34"/>
      <c r="O259" s="73"/>
      <c r="P259" s="2"/>
      <c r="Q259" s="479"/>
      <c r="AB259" s="3"/>
    </row>
    <row r="260" spans="1:28" ht="41.45" customHeight="1" x14ac:dyDescent="0.25">
      <c r="A260" s="20"/>
      <c r="B260" s="25"/>
      <c r="E260" s="25"/>
      <c r="H260" s="37"/>
      <c r="I260" s="23"/>
      <c r="J260" s="24"/>
      <c r="K260" s="27"/>
      <c r="M260" s="34"/>
      <c r="O260" s="73"/>
      <c r="P260" s="2"/>
      <c r="Q260" s="479"/>
      <c r="AB260" s="3"/>
    </row>
    <row r="261" spans="1:28" ht="41.45" customHeight="1" x14ac:dyDescent="0.25">
      <c r="A261" s="20"/>
      <c r="B261" s="25"/>
      <c r="E261" s="25"/>
      <c r="H261" s="37"/>
      <c r="I261" s="23"/>
      <c r="J261" s="24"/>
      <c r="K261" s="27"/>
      <c r="M261" s="34"/>
      <c r="O261" s="73"/>
      <c r="P261" s="2"/>
      <c r="Q261" s="479"/>
      <c r="AB261" s="3"/>
    </row>
    <row r="262" spans="1:28" ht="41.45" customHeight="1" x14ac:dyDescent="0.25">
      <c r="A262" s="20"/>
      <c r="B262" s="25"/>
      <c r="E262" s="25"/>
      <c r="H262" s="37"/>
      <c r="I262" s="23"/>
      <c r="J262" s="24"/>
      <c r="K262" s="27"/>
      <c r="M262" s="34"/>
      <c r="O262" s="73"/>
      <c r="P262" s="2"/>
      <c r="Q262" s="479"/>
      <c r="AB262" s="3"/>
    </row>
    <row r="263" spans="1:28" ht="41.45" customHeight="1" x14ac:dyDescent="0.25">
      <c r="A263" s="20"/>
      <c r="B263" s="25"/>
      <c r="E263" s="25"/>
      <c r="H263" s="37"/>
      <c r="I263" s="23"/>
      <c r="J263" s="24"/>
      <c r="K263" s="27"/>
      <c r="M263" s="34"/>
      <c r="O263" s="73"/>
      <c r="P263" s="2"/>
      <c r="Q263" s="479"/>
      <c r="AB263" s="3"/>
    </row>
    <row r="264" spans="1:28" ht="41.45" customHeight="1" x14ac:dyDescent="0.25">
      <c r="A264" s="20"/>
      <c r="B264" s="25"/>
      <c r="E264" s="25"/>
      <c r="H264" s="37"/>
      <c r="I264" s="23"/>
      <c r="J264" s="24"/>
      <c r="K264" s="27"/>
      <c r="M264" s="34"/>
      <c r="O264" s="73"/>
      <c r="P264" s="2"/>
      <c r="Q264" s="479"/>
      <c r="AB264" s="3"/>
    </row>
    <row r="265" spans="1:28" ht="41.45" customHeight="1" x14ac:dyDescent="0.25">
      <c r="A265" s="20"/>
      <c r="B265" s="25"/>
      <c r="E265" s="25"/>
      <c r="H265" s="37"/>
      <c r="I265" s="23"/>
      <c r="J265" s="24"/>
      <c r="K265" s="27"/>
      <c r="M265" s="34"/>
      <c r="O265" s="73"/>
      <c r="P265" s="2"/>
      <c r="Q265" s="479"/>
      <c r="AB265" s="3"/>
    </row>
    <row r="266" spans="1:28" ht="41.45" customHeight="1" x14ac:dyDescent="0.25">
      <c r="A266" s="20"/>
      <c r="B266" s="25"/>
      <c r="E266" s="25"/>
      <c r="H266" s="37"/>
      <c r="I266" s="23"/>
      <c r="J266" s="24"/>
      <c r="K266" s="27"/>
      <c r="M266" s="34"/>
      <c r="O266" s="73"/>
      <c r="P266" s="2"/>
      <c r="Q266" s="479"/>
      <c r="AB266" s="3"/>
    </row>
    <row r="267" spans="1:28" ht="41.45" customHeight="1" x14ac:dyDescent="0.25">
      <c r="A267" s="20"/>
      <c r="B267" s="25"/>
      <c r="E267" s="25"/>
      <c r="H267" s="37"/>
      <c r="I267" s="23"/>
      <c r="J267" s="24"/>
      <c r="K267" s="27"/>
      <c r="M267" s="34"/>
      <c r="O267" s="73"/>
      <c r="P267" s="2"/>
      <c r="Q267" s="479"/>
      <c r="AB267" s="3"/>
    </row>
    <row r="268" spans="1:28" ht="41.45" customHeight="1" x14ac:dyDescent="0.25">
      <c r="A268" s="20"/>
      <c r="B268" s="25"/>
      <c r="E268" s="25"/>
      <c r="H268" s="37"/>
      <c r="I268" s="23"/>
      <c r="J268" s="24"/>
      <c r="K268" s="27"/>
      <c r="M268" s="34"/>
      <c r="O268" s="73"/>
      <c r="P268" s="2"/>
      <c r="Q268" s="479"/>
      <c r="AB268" s="3"/>
    </row>
    <row r="269" spans="1:28" ht="41.45" customHeight="1" x14ac:dyDescent="0.25">
      <c r="A269" s="20"/>
      <c r="B269" s="25"/>
      <c r="E269" s="25"/>
      <c r="H269" s="37"/>
      <c r="I269" s="23"/>
      <c r="J269" s="24"/>
      <c r="K269" s="27"/>
      <c r="M269" s="34"/>
      <c r="O269" s="73"/>
      <c r="P269" s="2"/>
      <c r="Q269" s="479"/>
      <c r="AB269" s="3"/>
    </row>
    <row r="270" spans="1:28" ht="41.45" customHeight="1" x14ac:dyDescent="0.25">
      <c r="A270" s="20"/>
      <c r="B270" s="25"/>
      <c r="E270" s="25"/>
      <c r="H270" s="37"/>
      <c r="I270" s="23"/>
      <c r="J270" s="24"/>
      <c r="K270" s="27"/>
      <c r="M270" s="34"/>
      <c r="O270" s="73"/>
      <c r="P270" s="2"/>
      <c r="Q270" s="479"/>
      <c r="AB270" s="3"/>
    </row>
    <row r="271" spans="1:28" ht="41.45" customHeight="1" x14ac:dyDescent="0.25">
      <c r="A271" s="20"/>
      <c r="B271" s="25"/>
      <c r="E271" s="25"/>
      <c r="H271" s="37"/>
      <c r="I271" s="23"/>
      <c r="J271" s="24"/>
      <c r="K271" s="27"/>
      <c r="M271" s="34"/>
      <c r="O271" s="73"/>
      <c r="P271" s="2"/>
      <c r="Q271" s="479"/>
      <c r="AB271" s="3"/>
    </row>
    <row r="272" spans="1:28" ht="41.45" customHeight="1" x14ac:dyDescent="0.25">
      <c r="A272" s="20"/>
      <c r="B272" s="25"/>
      <c r="E272" s="25"/>
      <c r="H272" s="37"/>
      <c r="I272" s="23"/>
      <c r="J272" s="24"/>
      <c r="K272" s="27"/>
      <c r="M272" s="34"/>
      <c r="O272" s="73"/>
      <c r="P272" s="2"/>
      <c r="Q272" s="479"/>
      <c r="AB272" s="3"/>
    </row>
    <row r="273" spans="1:28" ht="41.45" customHeight="1" x14ac:dyDescent="0.25">
      <c r="A273" s="20"/>
      <c r="B273" s="25"/>
      <c r="E273" s="25"/>
      <c r="H273" s="37"/>
      <c r="I273" s="23"/>
      <c r="J273" s="24"/>
      <c r="K273" s="27"/>
      <c r="M273" s="34"/>
      <c r="O273" s="73"/>
      <c r="P273" s="2"/>
      <c r="Q273" s="479"/>
      <c r="AB273" s="3"/>
    </row>
    <row r="274" spans="1:28" ht="41.45" customHeight="1" x14ac:dyDescent="0.25">
      <c r="A274" s="20"/>
      <c r="B274" s="25"/>
      <c r="E274" s="25"/>
      <c r="H274" s="37"/>
      <c r="I274" s="23"/>
      <c r="J274" s="24"/>
      <c r="K274" s="27"/>
      <c r="M274" s="34"/>
      <c r="O274" s="73"/>
      <c r="P274" s="2"/>
      <c r="Q274" s="479"/>
      <c r="AB274" s="3"/>
    </row>
    <row r="275" spans="1:28" ht="41.45" customHeight="1" x14ac:dyDescent="0.25">
      <c r="A275" s="20"/>
      <c r="B275" s="25"/>
      <c r="E275" s="25"/>
      <c r="H275" s="37"/>
      <c r="I275" s="23"/>
      <c r="J275" s="24"/>
      <c r="K275" s="27"/>
      <c r="M275" s="34"/>
      <c r="O275" s="73"/>
      <c r="P275" s="2"/>
      <c r="Q275" s="479"/>
      <c r="AB275" s="3"/>
    </row>
    <row r="276" spans="1:28" ht="41.45" customHeight="1" x14ac:dyDescent="0.25">
      <c r="A276" s="20"/>
      <c r="B276" s="25"/>
      <c r="E276" s="25"/>
      <c r="H276" s="37"/>
      <c r="I276" s="23"/>
      <c r="J276" s="24"/>
      <c r="K276" s="27"/>
      <c r="M276" s="34"/>
      <c r="O276" s="73"/>
      <c r="P276" s="2"/>
      <c r="Q276" s="479"/>
      <c r="AB276" s="3"/>
    </row>
    <row r="277" spans="1:28" ht="41.45" customHeight="1" x14ac:dyDescent="0.25">
      <c r="A277" s="20"/>
      <c r="B277" s="25"/>
      <c r="E277" s="25"/>
      <c r="H277" s="37"/>
      <c r="I277" s="23"/>
      <c r="J277" s="24"/>
      <c r="K277" s="27"/>
      <c r="M277" s="34"/>
      <c r="O277" s="73"/>
      <c r="P277" s="2"/>
      <c r="Q277" s="479"/>
      <c r="AB277" s="3"/>
    </row>
    <row r="278" spans="1:28" ht="41.45" customHeight="1" x14ac:dyDescent="0.25">
      <c r="A278" s="20"/>
      <c r="B278" s="25"/>
      <c r="E278" s="25"/>
      <c r="H278" s="37"/>
      <c r="I278" s="23"/>
      <c r="J278" s="24"/>
      <c r="K278" s="27"/>
      <c r="M278" s="34"/>
      <c r="O278" s="73"/>
      <c r="P278" s="2"/>
      <c r="Q278" s="479"/>
      <c r="AB278" s="3"/>
    </row>
    <row r="279" spans="1:28" ht="41.45" customHeight="1" x14ac:dyDescent="0.25">
      <c r="A279" s="20"/>
      <c r="B279" s="25"/>
      <c r="E279" s="25"/>
      <c r="H279" s="37"/>
      <c r="I279" s="23"/>
      <c r="J279" s="24"/>
      <c r="K279" s="27"/>
      <c r="M279" s="34"/>
      <c r="O279" s="73"/>
      <c r="P279" s="2"/>
      <c r="Q279" s="479"/>
      <c r="AB279" s="3"/>
    </row>
    <row r="280" spans="1:28" ht="41.45" customHeight="1" x14ac:dyDescent="0.25">
      <c r="A280" s="20"/>
      <c r="B280" s="25"/>
      <c r="E280" s="25"/>
      <c r="H280" s="37"/>
      <c r="I280" s="23"/>
      <c r="J280" s="24"/>
      <c r="K280" s="27"/>
      <c r="M280" s="34"/>
      <c r="O280" s="73"/>
      <c r="P280" s="2"/>
      <c r="Q280" s="479"/>
      <c r="AB280" s="3"/>
    </row>
    <row r="281" spans="1:28" ht="41.45" customHeight="1" x14ac:dyDescent="0.25">
      <c r="A281" s="20"/>
      <c r="B281" s="25"/>
      <c r="E281" s="25"/>
      <c r="H281" s="37"/>
      <c r="I281" s="23"/>
      <c r="J281" s="24"/>
      <c r="K281" s="27"/>
      <c r="M281" s="34"/>
      <c r="O281" s="73"/>
      <c r="P281" s="2"/>
      <c r="Q281" s="479"/>
      <c r="AB281" s="3"/>
    </row>
    <row r="282" spans="1:28" ht="41.45" customHeight="1" x14ac:dyDescent="0.25">
      <c r="A282" s="20"/>
      <c r="B282" s="25"/>
      <c r="E282" s="25"/>
      <c r="H282" s="37"/>
      <c r="I282" s="23"/>
      <c r="J282" s="24"/>
      <c r="K282" s="27"/>
      <c r="M282" s="34"/>
      <c r="O282" s="73"/>
      <c r="P282" s="2"/>
      <c r="Q282" s="479"/>
      <c r="AB282" s="3"/>
    </row>
    <row r="283" spans="1:28" ht="41.45" customHeight="1" x14ac:dyDescent="0.25">
      <c r="A283" s="20"/>
      <c r="B283" s="25"/>
      <c r="E283" s="25"/>
      <c r="H283" s="37"/>
      <c r="I283" s="23"/>
      <c r="J283" s="24"/>
      <c r="K283" s="27"/>
      <c r="M283" s="34"/>
      <c r="O283" s="73"/>
      <c r="P283" s="2"/>
      <c r="Q283" s="479"/>
      <c r="AB283" s="3"/>
    </row>
    <row r="284" spans="1:28" ht="41.45" customHeight="1" x14ac:dyDescent="0.25">
      <c r="A284" s="20"/>
      <c r="B284" s="25"/>
      <c r="E284" s="25"/>
      <c r="H284" s="37"/>
      <c r="I284" s="23"/>
      <c r="J284" s="24"/>
      <c r="K284" s="27"/>
      <c r="M284" s="34"/>
      <c r="O284" s="73"/>
      <c r="P284" s="2"/>
      <c r="Q284" s="479"/>
      <c r="AB284" s="3"/>
    </row>
    <row r="285" spans="1:28" ht="41.45" customHeight="1" x14ac:dyDescent="0.25">
      <c r="A285" s="20"/>
      <c r="B285" s="25"/>
      <c r="E285" s="25"/>
      <c r="H285" s="37"/>
      <c r="I285" s="23"/>
      <c r="J285" s="24"/>
      <c r="K285" s="27"/>
      <c r="M285" s="34"/>
      <c r="O285" s="73"/>
      <c r="P285" s="2"/>
      <c r="Q285" s="479"/>
      <c r="AB285" s="3"/>
    </row>
    <row r="286" spans="1:28" ht="41.45" customHeight="1" x14ac:dyDescent="0.25">
      <c r="A286" s="20"/>
      <c r="B286" s="25"/>
      <c r="E286" s="25"/>
      <c r="H286" s="37"/>
      <c r="I286" s="23"/>
      <c r="J286" s="24"/>
      <c r="K286" s="27"/>
      <c r="M286" s="34"/>
      <c r="O286" s="73"/>
      <c r="P286" s="2"/>
      <c r="Q286" s="479"/>
      <c r="AB286" s="3"/>
    </row>
    <row r="287" spans="1:28" ht="41.45" customHeight="1" x14ac:dyDescent="0.25">
      <c r="A287" s="20"/>
      <c r="B287" s="25"/>
      <c r="E287" s="25"/>
      <c r="H287" s="37"/>
      <c r="I287" s="23"/>
      <c r="J287" s="24"/>
      <c r="K287" s="27"/>
      <c r="M287" s="34"/>
      <c r="O287" s="73"/>
      <c r="P287" s="2"/>
      <c r="Q287" s="479"/>
      <c r="AB287" s="3"/>
    </row>
    <row r="288" spans="1:28" ht="41.45" customHeight="1" x14ac:dyDescent="0.25">
      <c r="A288" s="20"/>
      <c r="B288" s="25"/>
      <c r="E288" s="25"/>
      <c r="H288" s="37"/>
      <c r="I288" s="23"/>
      <c r="J288" s="24"/>
      <c r="K288" s="27"/>
      <c r="M288" s="34"/>
      <c r="O288" s="73"/>
      <c r="P288" s="2"/>
      <c r="Q288" s="479"/>
      <c r="AB288" s="3"/>
    </row>
    <row r="289" spans="1:28" ht="41.45" customHeight="1" x14ac:dyDescent="0.25">
      <c r="A289" s="20"/>
      <c r="B289" s="25"/>
      <c r="E289" s="25"/>
      <c r="H289" s="37"/>
      <c r="I289" s="23"/>
      <c r="J289" s="24"/>
      <c r="K289" s="27"/>
      <c r="M289" s="34"/>
      <c r="O289" s="73"/>
      <c r="P289" s="2"/>
      <c r="Q289" s="479"/>
      <c r="AB289" s="3"/>
    </row>
    <row r="290" spans="1:28" ht="41.45" customHeight="1" x14ac:dyDescent="0.25">
      <c r="A290" s="20"/>
      <c r="B290" s="25"/>
      <c r="E290" s="25"/>
      <c r="H290" s="37"/>
      <c r="I290" s="23"/>
      <c r="J290" s="24"/>
      <c r="K290" s="27"/>
      <c r="M290" s="34"/>
      <c r="O290" s="73"/>
      <c r="P290" s="2"/>
      <c r="Q290" s="479"/>
      <c r="AB290" s="3"/>
    </row>
    <row r="291" spans="1:28" ht="41.45" customHeight="1" x14ac:dyDescent="0.25">
      <c r="A291" s="20"/>
      <c r="B291" s="25"/>
      <c r="E291" s="25"/>
      <c r="H291" s="37"/>
      <c r="I291" s="23"/>
      <c r="J291" s="24"/>
      <c r="K291" s="27"/>
      <c r="M291" s="34"/>
      <c r="O291" s="73"/>
      <c r="P291" s="2"/>
      <c r="Q291" s="479"/>
      <c r="AB291" s="3"/>
    </row>
    <row r="292" spans="1:28" ht="41.45" customHeight="1" x14ac:dyDescent="0.25">
      <c r="A292" s="20"/>
      <c r="B292" s="25"/>
      <c r="E292" s="25"/>
      <c r="H292" s="37"/>
      <c r="I292" s="23"/>
      <c r="J292" s="24"/>
      <c r="K292" s="27"/>
      <c r="M292" s="34"/>
      <c r="O292" s="73"/>
      <c r="P292" s="2"/>
      <c r="Q292" s="479"/>
      <c r="AB292" s="3"/>
    </row>
    <row r="293" spans="1:28" ht="41.45" customHeight="1" x14ac:dyDescent="0.25">
      <c r="A293" s="20"/>
      <c r="B293" s="25"/>
      <c r="E293" s="25"/>
      <c r="H293" s="37"/>
      <c r="I293" s="23"/>
      <c r="J293" s="24"/>
      <c r="K293" s="27"/>
      <c r="M293" s="34"/>
      <c r="O293" s="73"/>
      <c r="P293" s="2"/>
      <c r="Q293" s="479"/>
      <c r="AB293" s="3"/>
    </row>
    <row r="294" spans="1:28" ht="41.45" customHeight="1" x14ac:dyDescent="0.25">
      <c r="A294" s="20"/>
      <c r="B294" s="25"/>
      <c r="E294" s="25"/>
      <c r="H294" s="37"/>
      <c r="I294" s="23"/>
      <c r="J294" s="24"/>
      <c r="K294" s="27"/>
      <c r="M294" s="34"/>
      <c r="O294" s="73"/>
      <c r="P294" s="2"/>
      <c r="Q294" s="479"/>
      <c r="AB294" s="3"/>
    </row>
    <row r="295" spans="1:28" ht="41.45" customHeight="1" x14ac:dyDescent="0.25">
      <c r="A295" s="20"/>
      <c r="B295" s="25"/>
      <c r="E295" s="25"/>
      <c r="H295" s="37"/>
      <c r="I295" s="23"/>
      <c r="J295" s="24"/>
      <c r="K295" s="27"/>
      <c r="M295" s="34"/>
      <c r="O295" s="73"/>
      <c r="P295" s="2"/>
      <c r="Q295" s="479"/>
      <c r="AB295" s="3"/>
    </row>
    <row r="296" spans="1:28" ht="41.45" customHeight="1" x14ac:dyDescent="0.25">
      <c r="A296" s="20"/>
      <c r="B296" s="25"/>
      <c r="E296" s="25"/>
      <c r="H296" s="37"/>
      <c r="I296" s="23"/>
      <c r="J296" s="24"/>
      <c r="K296" s="27"/>
      <c r="M296" s="34"/>
      <c r="O296" s="73"/>
      <c r="P296" s="2"/>
      <c r="Q296" s="479"/>
      <c r="AB296" s="3"/>
    </row>
    <row r="297" spans="1:28" ht="41.45" customHeight="1" x14ac:dyDescent="0.25">
      <c r="A297" s="20"/>
      <c r="B297" s="25"/>
      <c r="E297" s="25"/>
      <c r="H297" s="37"/>
      <c r="I297" s="23"/>
      <c r="J297" s="24"/>
      <c r="K297" s="27"/>
      <c r="M297" s="34"/>
      <c r="O297" s="73"/>
      <c r="P297" s="2"/>
      <c r="Q297" s="479"/>
      <c r="AB297" s="3"/>
    </row>
    <row r="298" spans="1:28" ht="41.45" customHeight="1" x14ac:dyDescent="0.25">
      <c r="A298" s="20"/>
      <c r="B298" s="25"/>
      <c r="E298" s="25"/>
      <c r="H298" s="37"/>
      <c r="I298" s="23"/>
      <c r="J298" s="24"/>
      <c r="K298" s="27"/>
      <c r="M298" s="34"/>
      <c r="O298" s="73"/>
      <c r="P298" s="2"/>
      <c r="Q298" s="479"/>
      <c r="AB298" s="3"/>
    </row>
    <row r="299" spans="1:28" ht="41.45" customHeight="1" x14ac:dyDescent="0.25">
      <c r="A299" s="20"/>
      <c r="B299" s="25"/>
      <c r="E299" s="25"/>
      <c r="H299" s="37"/>
      <c r="I299" s="23"/>
      <c r="J299" s="24"/>
      <c r="K299" s="27"/>
      <c r="M299" s="34"/>
      <c r="O299" s="73"/>
      <c r="P299" s="2"/>
      <c r="Q299" s="479"/>
      <c r="AB299" s="3"/>
    </row>
    <row r="300" spans="1:28" ht="41.45" customHeight="1" x14ac:dyDescent="0.25">
      <c r="A300" s="20"/>
      <c r="B300" s="25"/>
      <c r="E300" s="25"/>
      <c r="H300" s="37"/>
      <c r="I300" s="23"/>
      <c r="J300" s="24"/>
      <c r="K300" s="27"/>
      <c r="M300" s="34"/>
      <c r="O300" s="73"/>
      <c r="P300" s="2"/>
      <c r="Q300" s="479"/>
      <c r="AB300" s="3"/>
    </row>
    <row r="301" spans="1:28" ht="41.45" customHeight="1" x14ac:dyDescent="0.25">
      <c r="A301" s="20"/>
      <c r="B301" s="25"/>
      <c r="E301" s="25"/>
      <c r="H301" s="37"/>
      <c r="I301" s="23"/>
      <c r="J301" s="24"/>
      <c r="K301" s="27"/>
      <c r="M301" s="34"/>
      <c r="O301" s="73"/>
      <c r="P301" s="2"/>
      <c r="Q301" s="479"/>
      <c r="AB301" s="3"/>
    </row>
    <row r="302" spans="1:28" ht="41.45" customHeight="1" x14ac:dyDescent="0.25">
      <c r="A302" s="20"/>
      <c r="B302" s="25"/>
      <c r="E302" s="25"/>
      <c r="H302" s="37"/>
      <c r="I302" s="23"/>
      <c r="J302" s="24"/>
      <c r="K302" s="27"/>
      <c r="M302" s="34"/>
      <c r="O302" s="73"/>
      <c r="P302" s="2"/>
      <c r="Q302" s="479"/>
      <c r="AB302" s="3"/>
    </row>
    <row r="303" spans="1:28" ht="41.45" customHeight="1" x14ac:dyDescent="0.25">
      <c r="A303" s="20"/>
      <c r="B303" s="25"/>
      <c r="E303" s="25"/>
      <c r="H303" s="37"/>
      <c r="I303" s="23"/>
      <c r="J303" s="24"/>
      <c r="K303" s="27"/>
      <c r="M303" s="34"/>
      <c r="O303" s="73"/>
      <c r="P303" s="2"/>
      <c r="Q303" s="479"/>
      <c r="AB303" s="3"/>
    </row>
    <row r="304" spans="1:28" ht="41.45" customHeight="1" x14ac:dyDescent="0.25">
      <c r="A304" s="20"/>
      <c r="B304" s="25"/>
      <c r="E304" s="25"/>
      <c r="H304" s="37"/>
      <c r="I304" s="23"/>
      <c r="J304" s="24"/>
      <c r="K304" s="27"/>
      <c r="M304" s="34"/>
      <c r="O304" s="73"/>
      <c r="P304" s="2"/>
      <c r="Q304" s="479"/>
      <c r="AB304" s="3"/>
    </row>
    <row r="305" spans="1:28" ht="41.45" customHeight="1" x14ac:dyDescent="0.25">
      <c r="A305" s="20"/>
      <c r="B305" s="25"/>
      <c r="E305" s="25"/>
      <c r="H305" s="37"/>
      <c r="I305" s="23"/>
      <c r="J305" s="24"/>
      <c r="K305" s="27"/>
      <c r="M305" s="34"/>
      <c r="O305" s="73"/>
      <c r="P305" s="2"/>
      <c r="Q305" s="479"/>
      <c r="AB305" s="3"/>
    </row>
    <row r="306" spans="1:28" ht="41.45" customHeight="1" x14ac:dyDescent="0.25">
      <c r="A306" s="20"/>
      <c r="B306" s="25"/>
      <c r="E306" s="25"/>
      <c r="H306" s="37"/>
      <c r="I306" s="23"/>
      <c r="J306" s="24"/>
      <c r="K306" s="27"/>
      <c r="M306" s="34"/>
      <c r="O306" s="73"/>
      <c r="P306" s="2"/>
      <c r="Q306" s="479"/>
      <c r="AB306" s="3"/>
    </row>
    <row r="307" spans="1:28" ht="41.45" customHeight="1" x14ac:dyDescent="0.25">
      <c r="A307" s="20"/>
      <c r="B307" s="25"/>
      <c r="E307" s="25"/>
      <c r="H307" s="37"/>
      <c r="I307" s="23"/>
      <c r="J307" s="24"/>
      <c r="K307" s="27"/>
      <c r="M307" s="34"/>
      <c r="O307" s="73"/>
      <c r="P307" s="2"/>
      <c r="Q307" s="479"/>
      <c r="AB307" s="3"/>
    </row>
    <row r="308" spans="1:28" ht="41.45" customHeight="1" x14ac:dyDescent="0.25">
      <c r="A308" s="20"/>
      <c r="B308" s="25"/>
      <c r="E308" s="25"/>
      <c r="H308" s="37"/>
      <c r="I308" s="23"/>
      <c r="J308" s="24"/>
      <c r="K308" s="27"/>
      <c r="M308" s="34"/>
      <c r="O308" s="73"/>
      <c r="P308" s="2"/>
      <c r="Q308" s="479"/>
      <c r="AB308" s="3"/>
    </row>
    <row r="309" spans="1:28" ht="41.45" customHeight="1" x14ac:dyDescent="0.25">
      <c r="A309" s="20"/>
      <c r="B309" s="25"/>
      <c r="E309" s="25"/>
      <c r="H309" s="37"/>
      <c r="I309" s="23"/>
      <c r="J309" s="24"/>
      <c r="K309" s="27"/>
      <c r="M309" s="34"/>
      <c r="O309" s="73"/>
      <c r="P309" s="2"/>
      <c r="Q309" s="479"/>
      <c r="AB309" s="3"/>
    </row>
    <row r="310" spans="1:28" ht="41.45" customHeight="1" x14ac:dyDescent="0.25">
      <c r="A310" s="20"/>
      <c r="B310" s="25"/>
      <c r="E310" s="25"/>
      <c r="H310" s="37"/>
      <c r="I310" s="23"/>
      <c r="J310" s="24"/>
      <c r="K310" s="27"/>
      <c r="M310" s="34"/>
      <c r="O310" s="73"/>
      <c r="P310" s="2"/>
      <c r="Q310" s="479"/>
      <c r="AB310" s="3"/>
    </row>
    <row r="311" spans="1:28" ht="41.45" customHeight="1" x14ac:dyDescent="0.25">
      <c r="A311" s="20"/>
      <c r="B311" s="25"/>
      <c r="E311" s="25"/>
      <c r="H311" s="37"/>
      <c r="I311" s="23"/>
      <c r="J311" s="24"/>
      <c r="K311" s="27"/>
      <c r="M311" s="34"/>
      <c r="O311" s="73"/>
      <c r="P311" s="2"/>
      <c r="Q311" s="479"/>
      <c r="AB311" s="3"/>
    </row>
    <row r="312" spans="1:28" ht="41.45" customHeight="1" x14ac:dyDescent="0.25">
      <c r="A312" s="20"/>
      <c r="B312" s="25"/>
      <c r="E312" s="25"/>
      <c r="H312" s="37"/>
      <c r="I312" s="23"/>
      <c r="J312" s="24"/>
      <c r="K312" s="27"/>
      <c r="M312" s="34"/>
      <c r="O312" s="73"/>
      <c r="P312" s="2"/>
      <c r="Q312" s="479"/>
      <c r="AB312" s="3"/>
    </row>
    <row r="313" spans="1:28" ht="41.45" customHeight="1" x14ac:dyDescent="0.25">
      <c r="A313" s="20"/>
      <c r="B313" s="25"/>
      <c r="E313" s="25"/>
      <c r="H313" s="37"/>
      <c r="I313" s="23"/>
      <c r="J313" s="24"/>
      <c r="K313" s="27"/>
      <c r="M313" s="34"/>
      <c r="O313" s="73"/>
      <c r="P313" s="2"/>
      <c r="Q313" s="479"/>
      <c r="AB313" s="3"/>
    </row>
    <row r="314" spans="1:28" ht="41.45" customHeight="1" x14ac:dyDescent="0.25">
      <c r="A314" s="20"/>
      <c r="B314" s="25"/>
      <c r="E314" s="25"/>
      <c r="H314" s="37"/>
      <c r="I314" s="23"/>
      <c r="J314" s="24"/>
      <c r="K314" s="27"/>
      <c r="M314" s="34"/>
      <c r="O314" s="73"/>
      <c r="P314" s="2"/>
      <c r="Q314" s="479"/>
      <c r="AB314" s="3"/>
    </row>
    <row r="315" spans="1:28" ht="41.45" customHeight="1" x14ac:dyDescent="0.25">
      <c r="A315" s="20"/>
      <c r="B315" s="25"/>
      <c r="E315" s="25"/>
      <c r="H315" s="37"/>
      <c r="I315" s="23"/>
      <c r="J315" s="24"/>
      <c r="K315" s="27"/>
      <c r="M315" s="34"/>
      <c r="O315" s="73"/>
      <c r="P315" s="2"/>
      <c r="Q315" s="479"/>
      <c r="AB315" s="3"/>
    </row>
    <row r="316" spans="1:28" ht="41.45" customHeight="1" x14ac:dyDescent="0.25">
      <c r="A316" s="20"/>
      <c r="B316" s="25"/>
      <c r="E316" s="25"/>
      <c r="H316" s="37"/>
      <c r="I316" s="23"/>
      <c r="J316" s="24"/>
      <c r="K316" s="27"/>
      <c r="M316" s="34"/>
      <c r="O316" s="73"/>
      <c r="P316" s="2"/>
      <c r="Q316" s="479"/>
      <c r="AB316" s="3"/>
    </row>
    <row r="317" spans="1:28" ht="41.45" customHeight="1" x14ac:dyDescent="0.25">
      <c r="A317" s="20"/>
      <c r="B317" s="25"/>
      <c r="E317" s="25"/>
      <c r="H317" s="37"/>
      <c r="I317" s="23"/>
      <c r="J317" s="24"/>
      <c r="K317" s="27"/>
      <c r="M317" s="34"/>
      <c r="O317" s="73"/>
      <c r="P317" s="2"/>
      <c r="Q317" s="479"/>
      <c r="AB317" s="3"/>
    </row>
    <row r="318" spans="1:28" ht="41.45" customHeight="1" x14ac:dyDescent="0.25">
      <c r="A318" s="20"/>
      <c r="B318" s="25"/>
      <c r="E318" s="25"/>
      <c r="H318" s="37"/>
      <c r="I318" s="23"/>
      <c r="J318" s="24"/>
      <c r="K318" s="27"/>
      <c r="M318" s="34"/>
      <c r="O318" s="73"/>
      <c r="P318" s="2"/>
      <c r="Q318" s="479"/>
      <c r="AB318" s="3"/>
    </row>
    <row r="319" spans="1:28" ht="41.45" customHeight="1" x14ac:dyDescent="0.25">
      <c r="A319" s="20"/>
      <c r="B319" s="25"/>
      <c r="E319" s="25"/>
      <c r="H319" s="37"/>
      <c r="I319" s="23"/>
      <c r="J319" s="24"/>
      <c r="K319" s="27"/>
      <c r="M319" s="34"/>
      <c r="O319" s="73"/>
      <c r="P319" s="2"/>
      <c r="Q319" s="479"/>
      <c r="AB319" s="3"/>
    </row>
    <row r="320" spans="1:28" ht="41.45" customHeight="1" x14ac:dyDescent="0.25">
      <c r="A320" s="20"/>
      <c r="B320" s="25"/>
      <c r="E320" s="25"/>
      <c r="H320" s="37"/>
      <c r="I320" s="23"/>
      <c r="J320" s="24"/>
      <c r="K320" s="27"/>
      <c r="M320" s="34"/>
      <c r="O320" s="73"/>
      <c r="P320" s="2"/>
      <c r="Q320" s="479"/>
      <c r="AB320" s="3"/>
    </row>
    <row r="321" spans="1:28" ht="41.45" customHeight="1" x14ac:dyDescent="0.25">
      <c r="A321" s="20"/>
      <c r="B321" s="25"/>
      <c r="E321" s="25"/>
      <c r="H321" s="37"/>
      <c r="I321" s="23"/>
      <c r="J321" s="24"/>
      <c r="K321" s="27"/>
      <c r="M321" s="34"/>
      <c r="O321" s="73"/>
      <c r="P321" s="2"/>
      <c r="Q321" s="479"/>
      <c r="AB321" s="3"/>
    </row>
    <row r="322" spans="1:28" ht="41.45" customHeight="1" x14ac:dyDescent="0.25">
      <c r="A322" s="20"/>
      <c r="B322" s="25"/>
      <c r="E322" s="25"/>
      <c r="H322" s="37"/>
      <c r="I322" s="23"/>
      <c r="J322" s="24"/>
      <c r="K322" s="27"/>
      <c r="M322" s="34"/>
      <c r="O322" s="73"/>
      <c r="P322" s="2"/>
      <c r="Q322" s="479"/>
      <c r="AB322" s="3"/>
    </row>
    <row r="323" spans="1:28" ht="41.45" customHeight="1" x14ac:dyDescent="0.25">
      <c r="A323" s="20"/>
      <c r="B323" s="25"/>
      <c r="E323" s="25"/>
      <c r="H323" s="37"/>
      <c r="I323" s="23"/>
      <c r="J323" s="24"/>
      <c r="K323" s="27"/>
      <c r="M323" s="34"/>
      <c r="O323" s="73"/>
      <c r="P323" s="2"/>
      <c r="Q323" s="479"/>
      <c r="AB323" s="3"/>
    </row>
    <row r="324" spans="1:28" ht="41.45" customHeight="1" x14ac:dyDescent="0.25">
      <c r="A324" s="20"/>
      <c r="B324" s="25"/>
      <c r="E324" s="25"/>
      <c r="H324" s="37"/>
      <c r="I324" s="23"/>
      <c r="J324" s="24"/>
      <c r="K324" s="27"/>
      <c r="M324" s="34"/>
      <c r="O324" s="73"/>
      <c r="P324" s="2"/>
      <c r="Q324" s="479"/>
      <c r="AB324" s="3"/>
    </row>
    <row r="325" spans="1:28" ht="41.45" customHeight="1" x14ac:dyDescent="0.25">
      <c r="A325" s="20"/>
      <c r="B325" s="25"/>
      <c r="E325" s="25"/>
      <c r="H325" s="37"/>
      <c r="I325" s="23"/>
      <c r="J325" s="24"/>
      <c r="K325" s="27"/>
      <c r="M325" s="34"/>
      <c r="O325" s="73"/>
      <c r="P325" s="2"/>
      <c r="Q325" s="479"/>
      <c r="AB325" s="3"/>
    </row>
    <row r="326" spans="1:28" ht="41.45" customHeight="1" x14ac:dyDescent="0.25">
      <c r="A326" s="20"/>
      <c r="B326" s="25"/>
      <c r="E326" s="25"/>
      <c r="H326" s="37"/>
      <c r="I326" s="23"/>
      <c r="J326" s="24"/>
      <c r="K326" s="27"/>
      <c r="M326" s="34"/>
      <c r="O326" s="73"/>
      <c r="P326" s="2"/>
      <c r="Q326" s="479"/>
      <c r="AB326" s="3"/>
    </row>
    <row r="327" spans="1:28" ht="41.45" customHeight="1" x14ac:dyDescent="0.25">
      <c r="A327" s="20"/>
      <c r="B327" s="25"/>
      <c r="E327" s="25"/>
      <c r="H327" s="37"/>
      <c r="I327" s="23"/>
      <c r="J327" s="24"/>
      <c r="K327" s="27"/>
      <c r="M327" s="34"/>
      <c r="O327" s="73"/>
      <c r="P327" s="2"/>
      <c r="Q327" s="479"/>
      <c r="AB327" s="3"/>
    </row>
    <row r="328" spans="1:28" ht="41.45" customHeight="1" x14ac:dyDescent="0.25">
      <c r="A328" s="20"/>
      <c r="B328" s="25"/>
      <c r="E328" s="25"/>
      <c r="H328" s="37"/>
      <c r="I328" s="23"/>
      <c r="J328" s="24"/>
      <c r="K328" s="27"/>
      <c r="M328" s="34"/>
      <c r="O328" s="73"/>
      <c r="P328" s="2"/>
      <c r="Q328" s="479"/>
      <c r="AB328" s="3"/>
    </row>
    <row r="329" spans="1:28" ht="41.45" customHeight="1" x14ac:dyDescent="0.25">
      <c r="A329" s="20"/>
      <c r="B329" s="25"/>
      <c r="E329" s="25"/>
      <c r="H329" s="37"/>
      <c r="I329" s="23"/>
      <c r="J329" s="24"/>
      <c r="K329" s="27"/>
      <c r="M329" s="34"/>
      <c r="O329" s="73"/>
      <c r="P329" s="2"/>
      <c r="Q329" s="479"/>
      <c r="AB329" s="3"/>
    </row>
    <row r="330" spans="1:28" ht="41.45" customHeight="1" x14ac:dyDescent="0.25">
      <c r="A330" s="20"/>
      <c r="B330" s="25"/>
      <c r="E330" s="25"/>
      <c r="H330" s="37"/>
      <c r="I330" s="23"/>
      <c r="J330" s="24"/>
      <c r="K330" s="27"/>
      <c r="M330" s="34"/>
      <c r="O330" s="73"/>
      <c r="P330" s="2"/>
      <c r="Q330" s="479"/>
      <c r="AB330" s="3"/>
    </row>
    <row r="331" spans="1:28" ht="41.45" customHeight="1" x14ac:dyDescent="0.25">
      <c r="A331" s="20"/>
      <c r="B331" s="25"/>
      <c r="E331" s="25"/>
      <c r="H331" s="37"/>
      <c r="I331" s="23"/>
      <c r="J331" s="24"/>
      <c r="K331" s="27"/>
      <c r="M331" s="34"/>
      <c r="O331" s="73"/>
      <c r="P331" s="2"/>
      <c r="Q331" s="479"/>
      <c r="AB331" s="3"/>
    </row>
    <row r="332" spans="1:28" ht="41.45" customHeight="1" x14ac:dyDescent="0.25">
      <c r="A332" s="20"/>
      <c r="B332" s="25"/>
      <c r="E332" s="25"/>
      <c r="H332" s="37"/>
      <c r="I332" s="23"/>
      <c r="J332" s="24"/>
      <c r="K332" s="27"/>
      <c r="M332" s="34"/>
      <c r="O332" s="73"/>
      <c r="P332" s="2"/>
      <c r="Q332" s="479"/>
      <c r="AB332" s="3"/>
    </row>
    <row r="333" spans="1:28" ht="41.45" customHeight="1" x14ac:dyDescent="0.25">
      <c r="A333" s="20"/>
      <c r="B333" s="25"/>
      <c r="E333" s="25"/>
      <c r="H333" s="37"/>
      <c r="I333" s="23"/>
      <c r="J333" s="24"/>
      <c r="K333" s="27"/>
      <c r="M333" s="34"/>
      <c r="O333" s="73"/>
      <c r="P333" s="2"/>
      <c r="Q333" s="479"/>
      <c r="AB333" s="3"/>
    </row>
    <row r="334" spans="1:28" ht="41.45" customHeight="1" x14ac:dyDescent="0.25">
      <c r="A334" s="20"/>
      <c r="B334" s="25"/>
      <c r="E334" s="25"/>
      <c r="H334" s="37"/>
      <c r="I334" s="23"/>
      <c r="J334" s="24"/>
      <c r="K334" s="27"/>
      <c r="M334" s="34"/>
      <c r="O334" s="73"/>
      <c r="P334" s="2"/>
      <c r="Q334" s="479"/>
      <c r="AB334" s="3"/>
    </row>
    <row r="335" spans="1:28" ht="41.45" customHeight="1" x14ac:dyDescent="0.25">
      <c r="A335" s="20"/>
      <c r="B335" s="25"/>
      <c r="E335" s="25"/>
      <c r="H335" s="37"/>
      <c r="I335" s="23"/>
      <c r="J335" s="24"/>
      <c r="K335" s="27"/>
      <c r="M335" s="34"/>
      <c r="O335" s="73"/>
      <c r="P335" s="2"/>
      <c r="Q335" s="479"/>
      <c r="AB335" s="3"/>
    </row>
    <row r="336" spans="1:28" ht="41.45" customHeight="1" x14ac:dyDescent="0.25">
      <c r="A336" s="20"/>
      <c r="B336" s="25"/>
      <c r="E336" s="25"/>
      <c r="H336" s="37"/>
      <c r="I336" s="23"/>
      <c r="J336" s="24"/>
      <c r="K336" s="27"/>
      <c r="M336" s="34"/>
      <c r="O336" s="73"/>
      <c r="P336" s="2"/>
      <c r="Q336" s="479"/>
      <c r="AB336" s="3"/>
    </row>
    <row r="337" spans="1:28" ht="41.45" customHeight="1" x14ac:dyDescent="0.25">
      <c r="A337" s="20"/>
      <c r="B337" s="25"/>
      <c r="E337" s="25"/>
      <c r="H337" s="37"/>
      <c r="I337" s="23"/>
      <c r="J337" s="24"/>
      <c r="K337" s="27"/>
      <c r="M337" s="34"/>
      <c r="O337" s="73"/>
      <c r="P337" s="2"/>
      <c r="Q337" s="479"/>
      <c r="AB337" s="3"/>
    </row>
    <row r="338" spans="1:28" ht="41.45" customHeight="1" x14ac:dyDescent="0.25">
      <c r="A338" s="20"/>
      <c r="B338" s="25"/>
      <c r="E338" s="25"/>
      <c r="H338" s="37"/>
      <c r="I338" s="23"/>
      <c r="J338" s="24"/>
      <c r="K338" s="27"/>
      <c r="M338" s="34"/>
      <c r="O338" s="73"/>
      <c r="P338" s="2"/>
      <c r="Q338" s="479"/>
      <c r="AB338" s="3"/>
    </row>
    <row r="339" spans="1:28" ht="41.45" customHeight="1" x14ac:dyDescent="0.25">
      <c r="A339" s="20"/>
      <c r="B339" s="25"/>
      <c r="E339" s="25"/>
      <c r="H339" s="37"/>
      <c r="I339" s="23"/>
      <c r="J339" s="24"/>
      <c r="K339" s="27"/>
      <c r="M339" s="34"/>
      <c r="O339" s="73"/>
      <c r="P339" s="2"/>
      <c r="Q339" s="479"/>
      <c r="AB339" s="3"/>
    </row>
    <row r="340" spans="1:28" ht="41.45" customHeight="1" x14ac:dyDescent="0.25">
      <c r="A340" s="20"/>
      <c r="B340" s="25"/>
      <c r="E340" s="25"/>
      <c r="H340" s="37"/>
      <c r="I340" s="23"/>
      <c r="J340" s="24"/>
      <c r="K340" s="27"/>
      <c r="M340" s="34"/>
      <c r="O340" s="73"/>
      <c r="P340" s="2"/>
      <c r="Q340" s="479"/>
      <c r="AB340" s="3"/>
    </row>
    <row r="341" spans="1:28" ht="41.45" customHeight="1" x14ac:dyDescent="0.25">
      <c r="A341" s="20"/>
      <c r="B341" s="25"/>
      <c r="E341" s="25"/>
      <c r="H341" s="37"/>
      <c r="I341" s="23"/>
      <c r="J341" s="24"/>
      <c r="K341" s="27"/>
      <c r="M341" s="34"/>
      <c r="O341" s="73"/>
      <c r="P341" s="2"/>
      <c r="Q341" s="479"/>
      <c r="AB341" s="3"/>
    </row>
    <row r="342" spans="1:28" ht="41.45" customHeight="1" x14ac:dyDescent="0.25">
      <c r="A342" s="20"/>
      <c r="B342" s="25"/>
      <c r="E342" s="25"/>
      <c r="H342" s="37"/>
      <c r="I342" s="23"/>
      <c r="J342" s="24"/>
      <c r="K342" s="27"/>
      <c r="M342" s="34"/>
      <c r="O342" s="73"/>
      <c r="P342" s="2"/>
      <c r="Q342" s="479"/>
      <c r="AB342" s="3"/>
    </row>
    <row r="343" spans="1:28" ht="41.45" customHeight="1" x14ac:dyDescent="0.25">
      <c r="A343" s="20"/>
      <c r="B343" s="25"/>
      <c r="E343" s="25"/>
      <c r="H343" s="37"/>
      <c r="I343" s="23"/>
      <c r="J343" s="24"/>
      <c r="K343" s="27"/>
      <c r="M343" s="34"/>
      <c r="O343" s="73"/>
      <c r="P343" s="2"/>
      <c r="Q343" s="479"/>
      <c r="AB343" s="3"/>
    </row>
    <row r="344" spans="1:28" ht="41.45" customHeight="1" x14ac:dyDescent="0.25">
      <c r="A344" s="20"/>
      <c r="B344" s="25"/>
      <c r="E344" s="25"/>
      <c r="H344" s="37"/>
      <c r="I344" s="23"/>
      <c r="J344" s="24"/>
      <c r="K344" s="27"/>
      <c r="M344" s="34"/>
      <c r="O344" s="73"/>
      <c r="P344" s="2"/>
      <c r="Q344" s="479"/>
      <c r="AB344" s="3"/>
    </row>
    <row r="345" spans="1:28" ht="41.45" customHeight="1" x14ac:dyDescent="0.25">
      <c r="A345" s="20"/>
      <c r="B345" s="25"/>
      <c r="E345" s="25"/>
      <c r="H345" s="37"/>
      <c r="I345" s="23"/>
      <c r="J345" s="24"/>
      <c r="K345" s="27"/>
      <c r="M345" s="34"/>
      <c r="O345" s="73"/>
      <c r="P345" s="2"/>
      <c r="Q345" s="479"/>
      <c r="AB345" s="3"/>
    </row>
    <row r="346" spans="1:28" ht="41.45" customHeight="1" x14ac:dyDescent="0.25">
      <c r="A346" s="20"/>
      <c r="B346" s="25"/>
      <c r="E346" s="25"/>
      <c r="H346" s="37"/>
      <c r="I346" s="23"/>
      <c r="J346" s="24"/>
      <c r="K346" s="27"/>
      <c r="M346" s="34"/>
      <c r="O346" s="73"/>
      <c r="P346" s="2"/>
      <c r="Q346" s="479"/>
      <c r="AB346" s="3"/>
    </row>
    <row r="347" spans="1:28" ht="41.45" customHeight="1" x14ac:dyDescent="0.25">
      <c r="A347" s="20"/>
      <c r="B347" s="25"/>
      <c r="E347" s="25"/>
      <c r="H347" s="37"/>
      <c r="I347" s="23"/>
      <c r="J347" s="24"/>
      <c r="K347" s="27"/>
      <c r="M347" s="34"/>
      <c r="O347" s="73"/>
      <c r="P347" s="2"/>
      <c r="Q347" s="479"/>
      <c r="AB347" s="3"/>
    </row>
    <row r="348" spans="1:28" ht="41.45" customHeight="1" x14ac:dyDescent="0.25">
      <c r="A348" s="20"/>
      <c r="B348" s="25"/>
      <c r="E348" s="25"/>
      <c r="H348" s="37"/>
      <c r="I348" s="23"/>
      <c r="J348" s="24"/>
      <c r="K348" s="27"/>
      <c r="M348" s="34"/>
      <c r="O348" s="73"/>
      <c r="P348" s="2"/>
      <c r="Q348" s="479"/>
      <c r="AB348" s="3"/>
    </row>
    <row r="349" spans="1:28" ht="41.45" customHeight="1" x14ac:dyDescent="0.25">
      <c r="A349" s="20"/>
      <c r="B349" s="25"/>
      <c r="E349" s="25"/>
      <c r="H349" s="37"/>
      <c r="I349" s="23"/>
      <c r="J349" s="24"/>
      <c r="K349" s="27"/>
      <c r="M349" s="34"/>
      <c r="O349" s="73"/>
      <c r="P349" s="2"/>
      <c r="Q349" s="479"/>
      <c r="AB349" s="3"/>
    </row>
    <row r="350" spans="1:28" ht="41.45" customHeight="1" x14ac:dyDescent="0.25">
      <c r="A350" s="20"/>
      <c r="B350" s="25"/>
      <c r="E350" s="25"/>
      <c r="H350" s="37"/>
      <c r="I350" s="23"/>
      <c r="J350" s="24"/>
      <c r="K350" s="27"/>
      <c r="M350" s="34"/>
      <c r="O350" s="73"/>
      <c r="P350" s="2"/>
      <c r="Q350" s="479"/>
      <c r="AB350" s="3"/>
    </row>
    <row r="351" spans="1:28" ht="41.45" customHeight="1" x14ac:dyDescent="0.25">
      <c r="A351" s="20"/>
      <c r="B351" s="25"/>
      <c r="E351" s="25"/>
      <c r="H351" s="37"/>
      <c r="I351" s="23"/>
      <c r="J351" s="24"/>
      <c r="K351" s="27"/>
      <c r="M351" s="34"/>
      <c r="O351" s="73"/>
      <c r="P351" s="2"/>
      <c r="Q351" s="479"/>
      <c r="AB351" s="3"/>
    </row>
    <row r="352" spans="1:28" ht="41.45" customHeight="1" x14ac:dyDescent="0.25">
      <c r="A352" s="20"/>
      <c r="B352" s="25"/>
      <c r="E352" s="25"/>
      <c r="H352" s="37"/>
      <c r="I352" s="23"/>
      <c r="J352" s="24"/>
      <c r="K352" s="27"/>
      <c r="M352" s="34"/>
      <c r="O352" s="73"/>
      <c r="P352" s="2"/>
      <c r="Q352" s="479"/>
      <c r="AB352" s="3"/>
    </row>
    <row r="353" spans="1:28" ht="41.45" customHeight="1" x14ac:dyDescent="0.25">
      <c r="A353" s="20"/>
      <c r="B353" s="25"/>
      <c r="E353" s="25"/>
      <c r="H353" s="37"/>
      <c r="I353" s="23"/>
      <c r="J353" s="24"/>
      <c r="K353" s="27"/>
      <c r="M353" s="34"/>
      <c r="O353" s="73"/>
      <c r="P353" s="2"/>
      <c r="Q353" s="479"/>
      <c r="AB353" s="3"/>
    </row>
    <row r="354" spans="1:28" ht="41.45" customHeight="1" x14ac:dyDescent="0.25">
      <c r="A354" s="20"/>
      <c r="B354" s="25"/>
      <c r="E354" s="25"/>
      <c r="H354" s="37"/>
      <c r="I354" s="23"/>
      <c r="J354" s="24"/>
      <c r="K354" s="27"/>
      <c r="M354" s="34"/>
      <c r="O354" s="73"/>
      <c r="P354" s="2"/>
      <c r="Q354" s="479"/>
      <c r="AB354" s="3"/>
    </row>
    <row r="355" spans="1:28" ht="41.45" customHeight="1" x14ac:dyDescent="0.25">
      <c r="A355" s="20"/>
      <c r="B355" s="25"/>
      <c r="E355" s="25"/>
      <c r="H355" s="37"/>
      <c r="I355" s="23"/>
      <c r="J355" s="24"/>
      <c r="K355" s="27"/>
      <c r="M355" s="34"/>
      <c r="O355" s="73"/>
      <c r="P355" s="2"/>
      <c r="Q355" s="479"/>
      <c r="AB355" s="3"/>
    </row>
    <row r="356" spans="1:28" ht="41.45" customHeight="1" x14ac:dyDescent="0.25">
      <c r="A356" s="20"/>
      <c r="B356" s="25"/>
      <c r="E356" s="25"/>
      <c r="H356" s="37"/>
      <c r="I356" s="23"/>
      <c r="J356" s="24"/>
      <c r="K356" s="27"/>
      <c r="M356" s="34"/>
      <c r="O356" s="73"/>
      <c r="P356" s="2"/>
      <c r="Q356" s="479"/>
      <c r="AB356" s="3"/>
    </row>
    <row r="357" spans="1:28" ht="41.45" customHeight="1" x14ac:dyDescent="0.25">
      <c r="A357" s="20"/>
      <c r="B357" s="25"/>
      <c r="E357" s="25"/>
      <c r="H357" s="37"/>
      <c r="I357" s="23"/>
      <c r="J357" s="24"/>
      <c r="K357" s="27"/>
      <c r="M357" s="34"/>
      <c r="O357" s="73"/>
      <c r="P357" s="2"/>
      <c r="Q357" s="479"/>
      <c r="AB357" s="3"/>
    </row>
    <row r="358" spans="1:28" ht="41.45" customHeight="1" x14ac:dyDescent="0.25">
      <c r="A358" s="20"/>
      <c r="B358" s="25"/>
      <c r="E358" s="25"/>
      <c r="H358" s="37"/>
      <c r="I358" s="23"/>
      <c r="J358" s="24"/>
      <c r="K358" s="27"/>
      <c r="M358" s="34"/>
      <c r="O358" s="73"/>
      <c r="P358" s="2"/>
      <c r="Q358" s="479"/>
      <c r="AB358" s="3"/>
    </row>
    <row r="359" spans="1:28" ht="41.45" customHeight="1" x14ac:dyDescent="0.25">
      <c r="A359" s="20"/>
      <c r="B359" s="25"/>
      <c r="E359" s="25"/>
      <c r="H359" s="37"/>
      <c r="I359" s="23"/>
      <c r="J359" s="24"/>
      <c r="K359" s="27"/>
      <c r="M359" s="34"/>
      <c r="O359" s="73"/>
      <c r="P359" s="2"/>
      <c r="Q359" s="479"/>
      <c r="AB359" s="3"/>
    </row>
    <row r="360" spans="1:28" ht="41.45" customHeight="1" x14ac:dyDescent="0.25">
      <c r="A360" s="20"/>
      <c r="B360" s="25"/>
      <c r="E360" s="25"/>
      <c r="H360" s="37"/>
      <c r="I360" s="23"/>
      <c r="J360" s="24"/>
      <c r="K360" s="27"/>
      <c r="M360" s="34"/>
      <c r="O360" s="73"/>
      <c r="P360" s="2"/>
      <c r="Q360" s="479"/>
      <c r="AB360" s="3"/>
    </row>
    <row r="361" spans="1:28" ht="41.45" customHeight="1" x14ac:dyDescent="0.25">
      <c r="A361" s="20"/>
      <c r="B361" s="25"/>
      <c r="E361" s="25"/>
      <c r="H361" s="37"/>
      <c r="I361" s="23"/>
      <c r="J361" s="24"/>
      <c r="K361" s="27"/>
      <c r="M361" s="34"/>
      <c r="O361" s="73"/>
      <c r="P361" s="2"/>
      <c r="Q361" s="479"/>
      <c r="AB361" s="3"/>
    </row>
    <row r="362" spans="1:28" ht="41.45" customHeight="1" x14ac:dyDescent="0.25">
      <c r="A362" s="20"/>
      <c r="B362" s="25"/>
      <c r="E362" s="25"/>
      <c r="H362" s="37"/>
      <c r="I362" s="23"/>
      <c r="J362" s="24"/>
      <c r="K362" s="27"/>
      <c r="M362" s="34"/>
      <c r="O362" s="73"/>
      <c r="P362" s="2"/>
      <c r="Q362" s="479"/>
      <c r="AB362" s="3"/>
    </row>
    <row r="363" spans="1:28" ht="41.45" customHeight="1" x14ac:dyDescent="0.25">
      <c r="A363" s="20"/>
      <c r="B363" s="25"/>
      <c r="E363" s="25"/>
      <c r="H363" s="37"/>
      <c r="I363" s="23"/>
      <c r="J363" s="24"/>
      <c r="K363" s="27"/>
      <c r="M363" s="34"/>
      <c r="O363" s="73"/>
      <c r="P363" s="2"/>
      <c r="Q363" s="479"/>
      <c r="AB363" s="3"/>
    </row>
    <row r="364" spans="1:28" ht="41.45" customHeight="1" x14ac:dyDescent="0.25">
      <c r="A364" s="20"/>
      <c r="B364" s="25"/>
      <c r="E364" s="25"/>
      <c r="H364" s="37"/>
      <c r="I364" s="23"/>
      <c r="J364" s="24"/>
      <c r="K364" s="27"/>
      <c r="M364" s="34"/>
      <c r="O364" s="73"/>
      <c r="P364" s="2"/>
      <c r="Q364" s="479"/>
      <c r="AB364" s="3"/>
    </row>
    <row r="365" spans="1:28" ht="41.45" customHeight="1" x14ac:dyDescent="0.25">
      <c r="A365" s="20"/>
      <c r="B365" s="25"/>
      <c r="E365" s="25"/>
      <c r="H365" s="37"/>
      <c r="I365" s="23"/>
      <c r="J365" s="24"/>
      <c r="K365" s="27"/>
      <c r="M365" s="34"/>
      <c r="O365" s="73"/>
      <c r="P365" s="2"/>
      <c r="Q365" s="479"/>
      <c r="AB365" s="3"/>
    </row>
    <row r="366" spans="1:28" ht="41.45" customHeight="1" x14ac:dyDescent="0.25">
      <c r="A366" s="20"/>
      <c r="B366" s="25"/>
      <c r="E366" s="25"/>
      <c r="H366" s="37"/>
      <c r="I366" s="23"/>
      <c r="J366" s="24"/>
      <c r="K366" s="27"/>
      <c r="M366" s="34"/>
      <c r="O366" s="73"/>
      <c r="P366" s="2"/>
      <c r="Q366" s="479"/>
      <c r="AB366" s="3"/>
    </row>
    <row r="367" spans="1:28" ht="41.45" customHeight="1" x14ac:dyDescent="0.25">
      <c r="A367" s="20"/>
      <c r="B367" s="25"/>
      <c r="E367" s="25"/>
      <c r="H367" s="37"/>
      <c r="I367" s="23"/>
      <c r="J367" s="24"/>
      <c r="K367" s="27"/>
      <c r="M367" s="34"/>
      <c r="O367" s="73"/>
      <c r="P367" s="2"/>
      <c r="Q367" s="479"/>
      <c r="AB367" s="3"/>
    </row>
    <row r="368" spans="1:28" ht="41.45" customHeight="1" x14ac:dyDescent="0.25">
      <c r="A368" s="20"/>
      <c r="B368" s="25"/>
      <c r="E368" s="25"/>
      <c r="H368" s="37"/>
      <c r="I368" s="23"/>
      <c r="J368" s="24"/>
      <c r="K368" s="27"/>
      <c r="M368" s="34"/>
      <c r="O368" s="73"/>
      <c r="P368" s="2"/>
      <c r="Q368" s="479"/>
      <c r="AB368" s="3"/>
    </row>
    <row r="369" spans="1:28" ht="41.45" customHeight="1" x14ac:dyDescent="0.25">
      <c r="A369" s="20"/>
      <c r="B369" s="25"/>
      <c r="E369" s="25"/>
      <c r="H369" s="37"/>
      <c r="I369" s="23"/>
      <c r="J369" s="24"/>
      <c r="K369" s="27"/>
      <c r="M369" s="34"/>
      <c r="O369" s="73"/>
      <c r="P369" s="2"/>
      <c r="Q369" s="479"/>
      <c r="AB369" s="3"/>
    </row>
    <row r="370" spans="1:28" ht="41.45" customHeight="1" x14ac:dyDescent="0.25">
      <c r="A370" s="20"/>
      <c r="B370" s="25"/>
      <c r="E370" s="25"/>
      <c r="H370" s="37"/>
      <c r="I370" s="23"/>
      <c r="J370" s="24"/>
      <c r="K370" s="27"/>
      <c r="M370" s="34"/>
      <c r="O370" s="73"/>
      <c r="P370" s="2"/>
      <c r="Q370" s="479"/>
      <c r="AB370" s="3"/>
    </row>
    <row r="371" spans="1:28" ht="41.45" customHeight="1" x14ac:dyDescent="0.25">
      <c r="A371" s="20"/>
      <c r="B371" s="25"/>
      <c r="E371" s="25"/>
      <c r="H371" s="37"/>
      <c r="I371" s="23"/>
      <c r="J371" s="24"/>
      <c r="K371" s="27"/>
      <c r="M371" s="34"/>
      <c r="O371" s="73"/>
      <c r="P371" s="2"/>
      <c r="Q371" s="479"/>
      <c r="AB371" s="3"/>
    </row>
    <row r="372" spans="1:28" ht="41.45" customHeight="1" x14ac:dyDescent="0.25">
      <c r="A372" s="20"/>
      <c r="B372" s="25"/>
      <c r="E372" s="25"/>
      <c r="H372" s="37"/>
      <c r="I372" s="23"/>
      <c r="J372" s="24"/>
      <c r="K372" s="27"/>
      <c r="M372" s="34"/>
      <c r="O372" s="73"/>
      <c r="P372" s="2"/>
      <c r="Q372" s="479"/>
      <c r="AB372" s="3"/>
    </row>
    <row r="373" spans="1:28" ht="41.45" customHeight="1" x14ac:dyDescent="0.25">
      <c r="A373" s="20"/>
      <c r="B373" s="25"/>
      <c r="E373" s="25"/>
      <c r="H373" s="37"/>
      <c r="I373" s="23"/>
      <c r="J373" s="24"/>
      <c r="K373" s="27"/>
      <c r="M373" s="34"/>
      <c r="O373" s="73"/>
      <c r="P373" s="2"/>
      <c r="Q373" s="479"/>
      <c r="AB373" s="3"/>
    </row>
    <row r="374" spans="1:28" ht="41.45" customHeight="1" x14ac:dyDescent="0.25">
      <c r="A374" s="20"/>
      <c r="B374" s="25"/>
      <c r="E374" s="25"/>
      <c r="H374" s="37"/>
      <c r="I374" s="23"/>
      <c r="J374" s="24"/>
      <c r="K374" s="27"/>
      <c r="M374" s="34"/>
      <c r="O374" s="73"/>
      <c r="P374" s="2"/>
      <c r="Q374" s="479"/>
      <c r="AB374" s="3"/>
    </row>
    <row r="375" spans="1:28" ht="41.45" customHeight="1" x14ac:dyDescent="0.25">
      <c r="A375" s="20"/>
      <c r="B375" s="25"/>
      <c r="E375" s="25"/>
      <c r="H375" s="37"/>
      <c r="I375" s="23"/>
      <c r="J375" s="24"/>
      <c r="K375" s="27"/>
      <c r="M375" s="34"/>
      <c r="O375" s="73"/>
      <c r="P375" s="2"/>
      <c r="Q375" s="479"/>
      <c r="AB375" s="3"/>
    </row>
    <row r="376" spans="1:28" ht="41.45" customHeight="1" x14ac:dyDescent="0.25">
      <c r="A376" s="20"/>
      <c r="B376" s="25"/>
      <c r="E376" s="25"/>
      <c r="H376" s="37"/>
      <c r="I376" s="23"/>
      <c r="J376" s="24"/>
      <c r="K376" s="27"/>
      <c r="M376" s="34"/>
      <c r="O376" s="73"/>
      <c r="P376" s="2"/>
      <c r="Q376" s="479"/>
      <c r="AB376" s="3"/>
    </row>
    <row r="377" spans="1:28" ht="41.45" customHeight="1" x14ac:dyDescent="0.25">
      <c r="A377" s="20"/>
      <c r="B377" s="25"/>
      <c r="E377" s="25"/>
      <c r="H377" s="37"/>
      <c r="I377" s="23"/>
      <c r="J377" s="24"/>
      <c r="K377" s="27"/>
      <c r="M377" s="34"/>
      <c r="O377" s="73"/>
      <c r="P377" s="2"/>
      <c r="Q377" s="479"/>
      <c r="AB377" s="3"/>
    </row>
    <row r="378" spans="1:28" ht="41.45" customHeight="1" x14ac:dyDescent="0.25">
      <c r="A378" s="20"/>
      <c r="B378" s="25"/>
      <c r="E378" s="25"/>
      <c r="H378" s="37"/>
      <c r="I378" s="23"/>
      <c r="J378" s="24"/>
      <c r="K378" s="27"/>
      <c r="M378" s="34"/>
      <c r="O378" s="73"/>
      <c r="P378" s="2"/>
      <c r="Q378" s="479"/>
      <c r="AB378" s="3"/>
    </row>
    <row r="379" spans="1:28" ht="41.45" customHeight="1" x14ac:dyDescent="0.25">
      <c r="A379" s="20"/>
      <c r="B379" s="25"/>
      <c r="E379" s="25"/>
      <c r="H379" s="37"/>
      <c r="I379" s="23"/>
      <c r="J379" s="24"/>
      <c r="K379" s="27"/>
      <c r="M379" s="34"/>
      <c r="O379" s="73"/>
      <c r="P379" s="2"/>
      <c r="Q379" s="479"/>
      <c r="AB379" s="3"/>
    </row>
    <row r="380" spans="1:28" ht="41.45" customHeight="1" x14ac:dyDescent="0.25">
      <c r="A380" s="20"/>
      <c r="B380" s="25"/>
      <c r="E380" s="25"/>
      <c r="H380" s="37"/>
      <c r="I380" s="23"/>
      <c r="J380" s="24"/>
      <c r="K380" s="27"/>
      <c r="M380" s="34"/>
      <c r="O380" s="73"/>
      <c r="P380" s="2"/>
      <c r="Q380" s="479"/>
      <c r="AB380" s="3"/>
    </row>
    <row r="381" spans="1:28" ht="41.45" customHeight="1" x14ac:dyDescent="0.25">
      <c r="A381" s="20"/>
      <c r="B381" s="25"/>
      <c r="E381" s="25"/>
      <c r="H381" s="37"/>
      <c r="I381" s="23"/>
      <c r="J381" s="24"/>
      <c r="K381" s="27"/>
      <c r="M381" s="34"/>
      <c r="O381" s="73"/>
      <c r="P381" s="2"/>
      <c r="Q381" s="479"/>
      <c r="AB381" s="3"/>
    </row>
    <row r="382" spans="1:28" ht="41.45" customHeight="1" x14ac:dyDescent="0.25">
      <c r="A382" s="20"/>
      <c r="E382" s="25"/>
      <c r="H382" s="37"/>
      <c r="I382" s="23"/>
      <c r="J382" s="24"/>
      <c r="K382" s="27"/>
      <c r="M382" s="34"/>
      <c r="O382" s="73"/>
      <c r="P382" s="2"/>
      <c r="Q382" s="479"/>
      <c r="AB382" s="3"/>
    </row>
    <row r="383" spans="1:28" ht="41.45" customHeight="1" x14ac:dyDescent="0.25">
      <c r="A383" s="20"/>
      <c r="E383" s="25"/>
      <c r="H383" s="37"/>
      <c r="I383" s="23"/>
      <c r="J383" s="24"/>
      <c r="K383" s="27"/>
      <c r="M383" s="34"/>
      <c r="O383" s="73"/>
      <c r="P383" s="2"/>
      <c r="Q383" s="479"/>
      <c r="AB383" s="3"/>
    </row>
    <row r="384" spans="1:28" ht="41.45" customHeight="1" x14ac:dyDescent="0.25">
      <c r="A384" s="20"/>
      <c r="E384" s="25"/>
      <c r="H384" s="37"/>
      <c r="I384" s="23"/>
      <c r="J384" s="24"/>
      <c r="K384" s="27"/>
      <c r="M384" s="34"/>
      <c r="O384" s="73"/>
      <c r="P384" s="2"/>
      <c r="Q384" s="479"/>
      <c r="AB384" s="3"/>
    </row>
    <row r="385" spans="1:28" ht="41.45" customHeight="1" x14ac:dyDescent="0.25">
      <c r="A385" s="20"/>
      <c r="E385" s="25"/>
      <c r="H385" s="37"/>
      <c r="I385" s="23"/>
      <c r="J385" s="24"/>
      <c r="K385" s="27"/>
      <c r="M385" s="34"/>
      <c r="O385" s="73"/>
      <c r="P385" s="2"/>
      <c r="Q385" s="479"/>
      <c r="AB385" s="3"/>
    </row>
    <row r="386" spans="1:28" ht="41.45" customHeight="1" x14ac:dyDescent="0.25">
      <c r="A386" s="20"/>
      <c r="E386" s="25"/>
      <c r="H386" s="37"/>
      <c r="I386" s="23"/>
      <c r="J386" s="24"/>
      <c r="K386" s="27"/>
      <c r="M386" s="34"/>
      <c r="O386" s="73"/>
      <c r="P386" s="2"/>
      <c r="Q386" s="479"/>
      <c r="AB386" s="3"/>
    </row>
    <row r="387" spans="1:28" ht="41.45" customHeight="1" x14ac:dyDescent="0.25">
      <c r="A387" s="20"/>
      <c r="E387" s="25"/>
      <c r="H387" s="37"/>
      <c r="I387" s="23"/>
      <c r="J387" s="24"/>
      <c r="K387" s="27"/>
      <c r="M387" s="34"/>
      <c r="O387" s="73"/>
      <c r="P387" s="2"/>
      <c r="Q387" s="479"/>
      <c r="AB387" s="3"/>
    </row>
    <row r="388" spans="1:28" ht="41.45" customHeight="1" x14ac:dyDescent="0.25">
      <c r="A388" s="20"/>
      <c r="E388" s="25"/>
      <c r="H388" s="37"/>
      <c r="I388" s="23"/>
      <c r="J388" s="24"/>
      <c r="K388" s="27"/>
      <c r="M388" s="34"/>
      <c r="O388" s="73"/>
      <c r="P388" s="2"/>
      <c r="Q388" s="479"/>
      <c r="AB388" s="3"/>
    </row>
    <row r="389" spans="1:28" ht="41.45" customHeight="1" x14ac:dyDescent="0.25">
      <c r="A389" s="20"/>
      <c r="E389" s="25"/>
      <c r="H389" s="37"/>
      <c r="I389" s="23"/>
      <c r="J389" s="24"/>
      <c r="K389" s="27"/>
      <c r="M389" s="34"/>
      <c r="O389" s="73"/>
      <c r="P389" s="2"/>
      <c r="Q389" s="479"/>
      <c r="AB389" s="3"/>
    </row>
    <row r="390" spans="1:28" ht="41.45" customHeight="1" x14ac:dyDescent="0.25">
      <c r="A390" s="20"/>
      <c r="E390" s="25"/>
      <c r="H390" s="37"/>
      <c r="I390" s="23"/>
      <c r="J390" s="24"/>
      <c r="K390" s="27"/>
      <c r="M390" s="34"/>
      <c r="O390" s="73"/>
      <c r="P390" s="2"/>
      <c r="Q390" s="479"/>
      <c r="AB390" s="3"/>
    </row>
    <row r="391" spans="1:28" ht="41.45" customHeight="1" x14ac:dyDescent="0.25">
      <c r="A391" s="20"/>
      <c r="E391" s="25"/>
      <c r="H391" s="37"/>
      <c r="I391" s="23"/>
      <c r="J391" s="24"/>
      <c r="K391" s="27"/>
      <c r="M391" s="34"/>
      <c r="O391" s="73"/>
      <c r="P391" s="2"/>
      <c r="Q391" s="479"/>
      <c r="AB391" s="3"/>
    </row>
    <row r="392" spans="1:28" ht="41.45" customHeight="1" x14ac:dyDescent="0.25">
      <c r="A392" s="20"/>
    </row>
  </sheetData>
  <mergeCells count="3">
    <mergeCell ref="C3:E3"/>
    <mergeCell ref="F3:H3"/>
    <mergeCell ref="I3:M3"/>
  </mergeCells>
  <pageMargins left="0.15748031496062992" right="0.27559055118110237" top="0.35433070866141736" bottom="0.15748031496062992" header="0.31496062992125984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הצעת תקציב 2021</vt:lpstr>
      <vt:lpstr>'הצעת תקציב 2021'!WPrint_Area_W</vt:lpstr>
      <vt:lpstr>'הצעת תקציב 2021'!WPrint_TitlesW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yafa</dc:creator>
  <cp:lastModifiedBy>יפה בוקובזה</cp:lastModifiedBy>
  <cp:lastPrinted>2020-12-02T10:43:48Z</cp:lastPrinted>
  <dcterms:created xsi:type="dcterms:W3CDTF">2007-12-04T07:45:25Z</dcterms:created>
  <dcterms:modified xsi:type="dcterms:W3CDTF">2020-12-02T11:35:37Z</dcterms:modified>
</cp:coreProperties>
</file>